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ullCalendar\TEMP\Проект 2025\затверджений ЄКП2025 на сайт без коштів\"/>
    </mc:Choice>
  </mc:AlternateContent>
  <bookViews>
    <workbookView xWindow="0" yWindow="0" windowWidth="28800" windowHeight="12156" activeTab="1"/>
  </bookViews>
  <sheets>
    <sheet name="25ДЦОП з біатлону" sheetId="2" r:id="rId1"/>
    <sheet name="25ДЦОП  із зимових видів" sheetId="7" r:id="rId2"/>
    <sheet name="25ДЦОП худ.гімн" sheetId="3" r:id="rId3"/>
    <sheet name="ДЦОП з пл синх стр. у воду25" sheetId="9" r:id="rId4"/>
    <sheet name="25 Захід.ДЦОП ла" sheetId="5" r:id="rId5"/>
    <sheet name="25 Сх.ДЦОП ла" sheetId="1" r:id="rId6"/>
    <sheet name="25 ДЦОП із бадм. волейб. пляжн" sheetId="11" r:id="rId7"/>
    <sheet name="25ДШВСМ" sheetId="12" r:id="rId8"/>
  </sheets>
  <definedNames>
    <definedName name="_xlnm.Print_Titles" localSheetId="6">'25 ДЦОП із бадм. волейб. пляжн'!$5:$6</definedName>
    <definedName name="_xlnm.Print_Titles" localSheetId="4">'25 Захід.ДЦОП ла'!$5:$6</definedName>
    <definedName name="_xlnm.Print_Titles" localSheetId="5">'25 Сх.ДЦОП ла'!$5:$6</definedName>
    <definedName name="_xlnm.Print_Titles" localSheetId="1">'25ДЦОП  із зимових видів'!$5:$6</definedName>
    <definedName name="_xlnm.Print_Titles" localSheetId="0">'25ДЦОП з біатлону'!$5:$6</definedName>
    <definedName name="_xlnm.Print_Titles" localSheetId="2">'25ДЦОП худ.гімн'!$5:$6</definedName>
    <definedName name="_xlnm.Print_Titles" localSheetId="7">'25ДШВСМ'!$5:$6</definedName>
    <definedName name="_xlnm.Print_Titles" localSheetId="3">'ДЦОП з пл синх стр. у воду25'!$5:$6</definedName>
    <definedName name="Запрос_баскетбол___жін." localSheetId="7">'25ДШВСМ'!#REF!</definedName>
    <definedName name="Запрос_баскетбол___жін." localSheetId="3">'ДЦОП з пл синх стр. у воду25'!#REF!</definedName>
    <definedName name="Запрос_баскетбол___чол." localSheetId="7">'25ДШВСМ'!#REF!</definedName>
    <definedName name="Запрос_баскетбол___чол." localSheetId="3">'ДЦОП з пл синх стр. у воду25'!#REF!</definedName>
    <definedName name="Запрос_бейсбол" localSheetId="7">'25ДШВСМ'!#REF!</definedName>
    <definedName name="Запрос_бейсбол" localSheetId="3">'ДЦОП з пл синх стр. у воду25'!#REF!</definedName>
    <definedName name="Запрос_бобслей" localSheetId="7">'25ДШВСМ'!#REF!</definedName>
    <definedName name="Запрос_бобслей" localSheetId="3">'ДЦОП з пл синх стр. у воду25'!#REF!</definedName>
    <definedName name="Запрос_бокс" localSheetId="7">'25ДШВСМ'!#REF!</definedName>
    <definedName name="Запрос_бокс" localSheetId="3">'ДЦОП з пл синх стр. у воду25'!#REF!</definedName>
    <definedName name="Запрос_боротьба_вільна" localSheetId="7">'25ДШВСМ'!#REF!</definedName>
    <definedName name="Запрос_боротьба_вільна" localSheetId="3">'ДЦОП з пл синх стр. у воду25'!#REF!</definedName>
    <definedName name="Запрос_боротьба_греко_римська" localSheetId="7">'25ДШВСМ'!#REF!</definedName>
    <definedName name="Запрос_боротьба_греко_римська" localSheetId="3">'ДЦОП з пл синх стр. у воду25'!#REF!</definedName>
    <definedName name="Запрос_важка_атлетика" localSheetId="7">'25ДШВСМ'!#REF!</definedName>
    <definedName name="Запрос_важка_атлетика" localSheetId="3">'ДЦОП з пл синх стр. у воду25'!#REF!</definedName>
    <definedName name="Запрос_велоспорт_ВМХ" localSheetId="7">'25ДШВСМ'!#REF!</definedName>
    <definedName name="Запрос_велоспорт_ВМХ" localSheetId="3">'ДЦОП з пл синх стр. у воду25'!#REF!</definedName>
    <definedName name="Запрос_велоспорт_маунтенбайк" localSheetId="7">'25ДШВСМ'!#REF!</definedName>
    <definedName name="Запрос_велоспорт_маунтенбайк" localSheetId="3">'ДЦОП з пл синх стр. у воду25'!#REF!</definedName>
    <definedName name="Запрос_велоспорт_трек" localSheetId="7">'25ДШВСМ'!#REF!</definedName>
    <definedName name="Запрос_велоспорт_трек" localSheetId="3">'ДЦОП з пл синх стр. у воду25'!#REF!</definedName>
    <definedName name="Запрос_велоспорт_шосе" localSheetId="7">'25ДШВСМ'!#REF!</definedName>
    <definedName name="Запрос_велоспорт_шосе" localSheetId="3">'ДЦОП з пл синх стр. у воду25'!#REF!</definedName>
    <definedName name="Запрос_веслувальний_слалом" localSheetId="7">'25ДШВСМ'!#REF!</definedName>
    <definedName name="Запрос_веслувальний_слалом" localSheetId="3">'ДЦОП з пл синх стр. у воду25'!#REF!</definedName>
    <definedName name="Запрос_веслування_академічне" localSheetId="7">'25ДШВСМ'!#REF!</definedName>
    <definedName name="Запрос_веслування_академічне" localSheetId="3">'ДЦОП з пл синх стр. у воду25'!#REF!</definedName>
    <definedName name="Запрос_веслування_на_байдарках_і_каноє" localSheetId="7">'25ДШВСМ'!#REF!</definedName>
    <definedName name="Запрос_веслування_на_байдарках_і_каноє" localSheetId="3">'ДЦОП з пл синх стр. у воду25'!#REF!</definedName>
    <definedName name="Запрос_вітрильний_спорт" localSheetId="7">'25ДШВСМ'!#REF!</definedName>
    <definedName name="Запрос_вітрильний_спорт" localSheetId="3">'ДЦОП з пл синх стр. у воду25'!#REF!</definedName>
    <definedName name="Запрос_водне_поло___жін." localSheetId="7">'25ДШВСМ'!#REF!</definedName>
    <definedName name="Запрос_водне_поло___жін." localSheetId="3">'ДЦОП з пл синх стр. у воду25'!#REF!</definedName>
    <definedName name="Запрос_водне_поло___чол." localSheetId="7">'25ДШВСМ'!#REF!</definedName>
    <definedName name="Запрос_водне_поло___чол." localSheetId="3">'ДЦОП з пл синх стр. у воду25'!#REF!</definedName>
    <definedName name="Запрос_волейбол___жін." localSheetId="7">'25ДШВСМ'!#REF!</definedName>
    <definedName name="Запрос_волейбол___жін." localSheetId="3">'ДЦОП з пл синх стр. у воду25'!#REF!</definedName>
    <definedName name="Запрос_волейбол___чол." localSheetId="7">'25ДШВСМ'!#REF!</definedName>
    <definedName name="Запрос_волейбол___чол." localSheetId="3">'ДЦОП з пл синх стр. у воду25'!#REF!</definedName>
    <definedName name="Запрос_волейбол_пляжний" localSheetId="7">'25ДШВСМ'!#REF!</definedName>
    <definedName name="Запрос_волейбол_пляжний" localSheetId="3">'ДЦОП з пл синх стр. у воду25'!#REF!</definedName>
    <definedName name="Запрос_гандбол___жін." localSheetId="7">'25ДШВСМ'!#REF!</definedName>
    <definedName name="Запрос_гандбол___жін." localSheetId="3">'ДЦОП з пл синх стр. у воду25'!#REF!</definedName>
    <definedName name="Запрос_гандбол___чол." localSheetId="7">'25ДШВСМ'!#REF!</definedName>
    <definedName name="Запрос_гандбол___чол." localSheetId="3">'ДЦОП з пл синх стр. у воду25'!#REF!</definedName>
    <definedName name="Запрос_гімнастика_спортивна" localSheetId="7">'25ДШВСМ'!#REF!</definedName>
    <definedName name="Запрос_гімнастика_спортивна" localSheetId="3">'ДЦОП з пл синх стр. у воду25'!#REF!</definedName>
    <definedName name="Запрос_гімнастика_художня" localSheetId="7">'25ДШВСМ'!#REF!</definedName>
    <definedName name="Запрос_гімнастика_художня" localSheetId="3">'ДЦОП з пл синх стр. у воду25'!#REF!</definedName>
    <definedName name="Запрос_гірськолижний_спорт" localSheetId="7">'25ДШВСМ'!#REF!</definedName>
    <definedName name="Запрос_гірськолижний_спорт" localSheetId="3">'ДЦОП з пл синх стр. у воду25'!#REF!</definedName>
    <definedName name="Запрос_гірськолижний_спорт_1" localSheetId="7">'25ДШВСМ'!#REF!</definedName>
    <definedName name="Запрос_дзюдо" localSheetId="7">'25ДШВСМ'!#REF!</definedName>
    <definedName name="Запрос_дзюдо" localSheetId="3">'ДЦОП з пл синх стр. у воду25'!#REF!</definedName>
    <definedName name="Запрос_кінний_спорт" localSheetId="7">'25ДШВСМ'!#REF!</definedName>
    <definedName name="Запрос_кінний_спорт" localSheetId="3">'ДЦОП з пл синх стр. у воду25'!#REF!</definedName>
    <definedName name="Запрос_ковзанярський_спорт" localSheetId="7">'25ДШВСМ'!#REF!</definedName>
    <definedName name="Запрос_ковзанярський_спорт" localSheetId="3">'ДЦОП з пл синх стр. у воду25'!#REF!</definedName>
    <definedName name="Запрос_ковзанярський_спорт_1" localSheetId="7">'25ДШВСМ'!#REF!</definedName>
    <definedName name="Запрос_легка_атлетика" localSheetId="7">'25ДШВСМ'!#REF!</definedName>
    <definedName name="Запрос_легка_атлетика" localSheetId="3">'ДЦОП з пл синх стр. у воду25'!#REF!</definedName>
    <definedName name="Запрос_лижний_спорт___біатлон" localSheetId="7">'25ДШВСМ'!#REF!</definedName>
    <definedName name="Запрос_лижний_спорт___біатлон" localSheetId="3">'ДЦОП з пл синх стр. у воду25'!#REF!</definedName>
    <definedName name="Запрос_лижний_спорт___біатлон_1" localSheetId="7">'25ДШВСМ'!#REF!</definedName>
    <definedName name="Запрос_лижний_спорт___гонки" localSheetId="7">'25ДШВСМ'!#REF!</definedName>
    <definedName name="Запрос_лижний_спорт___гонки" localSheetId="3">'ДЦОП з пл синх стр. у воду25'!#REF!</definedName>
    <definedName name="Запрос_лижний_спорт___гонки_1" localSheetId="7">'25ДШВСМ'!#REF!</definedName>
    <definedName name="Запрос_лижний_спорт___двоборство" localSheetId="7">'25ДШВСМ'!#REF!</definedName>
    <definedName name="Запрос_лижний_спорт___двоборство" localSheetId="3">'ДЦОП з пл синх стр. у воду25'!#REF!</definedName>
    <definedName name="Запрос_лижний_спорт___двоборство_1" localSheetId="7">'25ДШВСМ'!#REF!</definedName>
    <definedName name="Запрос_плавання" localSheetId="7">'25ДШВСМ'!#REF!</definedName>
    <definedName name="Запрос_плавання" localSheetId="3">'ДЦОП з пл синх стр. у воду25'!#REF!</definedName>
    <definedName name="Запрос_плавання_синхронне" localSheetId="7">'25ДШВСМ'!#REF!</definedName>
    <definedName name="Запрос_плавання_синхронне" localSheetId="3">'ДЦОП з пл синх стр. у воду25'!#REF!</definedName>
    <definedName name="Запрос_санний_спорт" localSheetId="7">'25ДШВСМ'!#REF!</definedName>
    <definedName name="Запрос_санний_спорт" localSheetId="3">'ДЦОП з пл синх стр. у воду25'!#REF!</definedName>
    <definedName name="Запрос_санний_спорт_1" localSheetId="7">'25ДШВСМ'!#REF!</definedName>
    <definedName name="Запрос_сноуборд" localSheetId="7">'25ДШВСМ'!#REF!</definedName>
    <definedName name="Запрос_сноуборд" localSheetId="3">'ДЦОП з пл синх стр. у воду25'!#REF!</definedName>
    <definedName name="Запрос_спорт_інвалідів_з_вадами_слуху" localSheetId="7">'25ДШВСМ'!#REF!</definedName>
    <definedName name="Запрос_стрибки_з_трампліна" localSheetId="7">'25ДШВСМ'!#REF!</definedName>
    <definedName name="Запрос_стрибки_з_трампліна" localSheetId="3">'ДЦОП з пл синх стр. у воду25'!#REF!</definedName>
    <definedName name="Запрос_стрибки_з_трампліна_1" localSheetId="7">'25ДШВСМ'!#REF!</definedName>
    <definedName name="Запрос_стрибки_на_батуті" localSheetId="7">'25ДШВСМ'!#REF!</definedName>
    <definedName name="Запрос_стрибки_на_батуті" localSheetId="3">'ДЦОП з пл синх стр. у воду25'!#REF!</definedName>
    <definedName name="Запрос_стрибки_у_воду" localSheetId="7">'25ДШВСМ'!#REF!</definedName>
    <definedName name="Запрос_стрільба_із_лука" localSheetId="7">'25ДШВСМ'!#REF!</definedName>
    <definedName name="Запрос_стрільба_із_лука" localSheetId="3">'ДЦОП з пл синх стр. у воду25'!#REF!</definedName>
    <definedName name="Запрос_стрільба_кульова" localSheetId="7">'25ДШВСМ'!#REF!</definedName>
    <definedName name="Запрос_стрільба_кульова" localSheetId="3">'ДЦОП з пл синх стр. у воду25'!#REF!</definedName>
    <definedName name="Запрос_стрільба_стендова" localSheetId="7">'25ДШВСМ'!#REF!</definedName>
    <definedName name="Запрос_стрільба_стендова" localSheetId="3">'ДЦОП з пл синх стр. у воду25'!#REF!</definedName>
    <definedName name="Запрос_сучасне_п_ятиборство" localSheetId="7">'25ДШВСМ'!#REF!</definedName>
    <definedName name="Запрос_сучасне_п_ятиборство" localSheetId="3">'ДЦОП з пл синх стр. у воду25'!#REF!</definedName>
    <definedName name="Запрос_теніс" localSheetId="7">'25ДШВСМ'!#REF!</definedName>
    <definedName name="Запрос_теніс" localSheetId="3">'ДЦОП з пл синх стр. у воду25'!#REF!</definedName>
    <definedName name="Запрос_теніс_настільний" localSheetId="7">'25ДШВСМ'!#REF!</definedName>
    <definedName name="Запрос_теніс_настільний" localSheetId="3">'ДЦОП з пл синх стр. у воду25'!#REF!</definedName>
    <definedName name="Запрос_триатлон" localSheetId="7">'25ДШВСМ'!#REF!</definedName>
    <definedName name="Запрос_триатлон" localSheetId="3">'ДЦОП з пл синх стр. у воду25'!#REF!</definedName>
    <definedName name="Запрос_тхеквондо___ВТФ" localSheetId="7">'25ДШВСМ'!#REF!</definedName>
    <definedName name="Запрос_тхеквондо___ВТФ" localSheetId="3">'ДЦОП з пл синх стр. у воду25'!#REF!</definedName>
    <definedName name="Запрос_фехтування" localSheetId="7">'25ДШВСМ'!#REF!</definedName>
    <definedName name="Запрос_фехтування" localSheetId="3">'ДЦОП з пл синх стр. у воду25'!#REF!</definedName>
    <definedName name="Запрос_фігурне_катання" localSheetId="7">'25ДШВСМ'!#REF!</definedName>
    <definedName name="Запрос_фігурне_катання" localSheetId="3">'ДЦОП з пл синх стр. у воду25'!#REF!</definedName>
    <definedName name="Запрос_фрістайл" localSheetId="7">'25ДШВСМ'!#REF!</definedName>
    <definedName name="Запрос_фрістайл" localSheetId="3">'ДЦОП з пл синх стр. у воду25'!#REF!</definedName>
    <definedName name="Запрос_футбол" localSheetId="7">'25ДШВСМ'!#REF!</definedName>
    <definedName name="Запрос_футбол" localSheetId="3">'ДЦОП з пл синх стр. у воду25'!#REF!</definedName>
    <definedName name="Запрос_хокей_з_шайбою" localSheetId="7">'25ДШВСМ'!#REF!</definedName>
    <definedName name="Запрос_хокей_з_шайбою" localSheetId="3">'ДЦОП з пл синх стр. у воду25'!#REF!</definedName>
    <definedName name="Запрос_хокей_на_траві___жін." localSheetId="7">'25ДШВСМ'!#REF!</definedName>
    <definedName name="Запрос_хокей_на_траві___жін." localSheetId="3">'ДЦОП з пл синх стр. у воду25'!#REF!</definedName>
    <definedName name="Запрос_хокей_на_траві___чол." localSheetId="7">'25ДШВСМ'!#REF!</definedName>
    <definedName name="Запрос_хокей_на_траві___чол." localSheetId="3">'ДЦОП з пл синх стр. у воду25'!#REF!</definedName>
    <definedName name="Запрос_шорт_трек" localSheetId="7">'25ДШВСМ'!#REF!</definedName>
    <definedName name="Запрос_шорт_трек" localSheetId="3">'ДЦОП з пл синх стр. у воду25'!#REF!</definedName>
    <definedName name="_xlnm.Print_Area" localSheetId="6">'25 ДЦОП із бадм. волейб. пляжн'!$A$1:$N$65</definedName>
    <definedName name="_xlnm.Print_Area" localSheetId="4">'25 Захід.ДЦОП ла'!$A$1:$O$46</definedName>
    <definedName name="_xlnm.Print_Area" localSheetId="5">'25 Сх.ДЦОП ла'!$A$1:$O$40</definedName>
    <definedName name="_xlnm.Print_Area" localSheetId="1">'25ДЦОП  із зимових видів'!$A$1:$N$227</definedName>
    <definedName name="_xlnm.Print_Area" localSheetId="0">'25ДЦОП з біатлону'!$A$1:$N$89</definedName>
    <definedName name="_xlnm.Print_Area" localSheetId="2">'25ДЦОП худ.гімн'!$A$1:$N$44</definedName>
    <definedName name="_xlnm.Print_Area" localSheetId="7">'25ДШВСМ'!$A$1:$O$143</definedName>
    <definedName name="_xlnm.Print_Area" localSheetId="3">'ДЦОП з пл синх стр. у воду25'!$A$1:$O$42</definedName>
  </definedNames>
  <calcPr calcId="162913"/>
</workbook>
</file>

<file path=xl/calcChain.xml><?xml version="1.0" encoding="utf-8"?>
<calcChain xmlns="http://schemas.openxmlformats.org/spreadsheetml/2006/main">
  <c r="G27" i="11" l="1"/>
  <c r="H27" i="11"/>
  <c r="I27" i="11"/>
  <c r="F27" i="11"/>
  <c r="M10" i="11"/>
  <c r="J29" i="11"/>
  <c r="M29" i="11"/>
  <c r="J194" i="7"/>
  <c r="M194" i="7" s="1"/>
  <c r="J195" i="7"/>
  <c r="M195" i="7" s="1"/>
  <c r="I59" i="11"/>
  <c r="G59" i="11"/>
  <c r="F59" i="11"/>
  <c r="J58" i="11"/>
  <c r="M58" i="11"/>
  <c r="J57" i="11"/>
  <c r="M57" i="11" s="1"/>
  <c r="J56" i="11"/>
  <c r="M56" i="11"/>
  <c r="J55" i="11"/>
  <c r="M55" i="11" s="1"/>
  <c r="J54" i="11"/>
  <c r="M54" i="11"/>
  <c r="J53" i="11"/>
  <c r="M53" i="11" s="1"/>
  <c r="J52" i="11"/>
  <c r="M52" i="11"/>
  <c r="J51" i="11"/>
  <c r="M51" i="11" s="1"/>
  <c r="J50" i="11"/>
  <c r="M50" i="11"/>
  <c r="J49" i="11"/>
  <c r="M49" i="11" s="1"/>
  <c r="J48" i="11"/>
  <c r="M48" i="11"/>
  <c r="J47" i="11"/>
  <c r="M47" i="11" s="1"/>
  <c r="J46" i="11"/>
  <c r="M46" i="11"/>
  <c r="J45" i="11"/>
  <c r="M45" i="11" s="1"/>
  <c r="J44" i="11"/>
  <c r="M44" i="11"/>
  <c r="J43" i="11"/>
  <c r="M43" i="11" s="1"/>
  <c r="J42" i="11"/>
  <c r="M42" i="11"/>
  <c r="J41" i="11"/>
  <c r="M41" i="11" s="1"/>
  <c r="J40" i="11"/>
  <c r="M40" i="11"/>
  <c r="J39" i="11"/>
  <c r="M39" i="11" s="1"/>
  <c r="J38" i="11"/>
  <c r="M38" i="11"/>
  <c r="J37" i="11"/>
  <c r="M37" i="11" s="1"/>
  <c r="J36" i="11"/>
  <c r="M36" i="11"/>
  <c r="J35" i="11"/>
  <c r="M35" i="11" s="1"/>
  <c r="J34" i="11"/>
  <c r="M34" i="11"/>
  <c r="J33" i="11"/>
  <c r="M33" i="11" s="1"/>
  <c r="J32" i="11"/>
  <c r="M32" i="11"/>
  <c r="J31" i="11"/>
  <c r="M31" i="11" s="1"/>
  <c r="J30" i="11"/>
  <c r="M30" i="11"/>
  <c r="M26" i="11"/>
  <c r="M25" i="11"/>
  <c r="J24" i="11"/>
  <c r="M24" i="11"/>
  <c r="M23" i="11"/>
  <c r="J22" i="11"/>
  <c r="M22" i="11"/>
  <c r="M21" i="11"/>
  <c r="M20" i="11"/>
  <c r="M19" i="11"/>
  <c r="M18" i="11"/>
  <c r="M17" i="11"/>
  <c r="M16" i="11"/>
  <c r="J15" i="11"/>
  <c r="M15" i="11"/>
  <c r="M14" i="11"/>
  <c r="J13" i="11"/>
  <c r="M12" i="11"/>
  <c r="M11" i="11"/>
  <c r="J35" i="9"/>
  <c r="M35" i="9" s="1"/>
  <c r="J34" i="9"/>
  <c r="M34" i="9"/>
  <c r="J33" i="9"/>
  <c r="M33" i="9" s="1"/>
  <c r="J32" i="9"/>
  <c r="M32" i="9"/>
  <c r="J31" i="9"/>
  <c r="M31" i="9" s="1"/>
  <c r="J30" i="9"/>
  <c r="M30" i="9"/>
  <c r="J29" i="9"/>
  <c r="M29" i="9" s="1"/>
  <c r="J28" i="9"/>
  <c r="M28" i="9"/>
  <c r="J27" i="9"/>
  <c r="M27" i="9" s="1"/>
  <c r="J26" i="9"/>
  <c r="M26" i="9"/>
  <c r="J25" i="9"/>
  <c r="M25" i="9" s="1"/>
  <c r="J24" i="9"/>
  <c r="M24" i="9"/>
  <c r="J21" i="9"/>
  <c r="M21" i="9" s="1"/>
  <c r="J20" i="9"/>
  <c r="M20" i="9"/>
  <c r="J19" i="9"/>
  <c r="M19" i="9" s="1"/>
  <c r="J18" i="9"/>
  <c r="M18" i="9"/>
  <c r="J17" i="9"/>
  <c r="M17" i="9" s="1"/>
  <c r="J16" i="9"/>
  <c r="M16" i="9"/>
  <c r="J15" i="9"/>
  <c r="M15" i="9" s="1"/>
  <c r="J14" i="9"/>
  <c r="M14" i="9"/>
  <c r="J13" i="9"/>
  <c r="M13" i="9" s="1"/>
  <c r="J12" i="9"/>
  <c r="M12" i="9"/>
  <c r="J11" i="9"/>
  <c r="M11" i="9" s="1"/>
  <c r="J10" i="9"/>
  <c r="M10" i="9"/>
  <c r="J83" i="2"/>
  <c r="M83" i="2" s="1"/>
  <c r="J82" i="2"/>
  <c r="M82" i="2"/>
  <c r="J81" i="2"/>
  <c r="M81" i="2" s="1"/>
  <c r="J80" i="2"/>
  <c r="M80" i="2"/>
  <c r="J79" i="2"/>
  <c r="M79" i="2" s="1"/>
  <c r="J78" i="2"/>
  <c r="M78" i="2"/>
  <c r="J77" i="2"/>
  <c r="M77" i="2" s="1"/>
  <c r="J76" i="2"/>
  <c r="M76" i="2"/>
  <c r="J75" i="2"/>
  <c r="M75" i="2" s="1"/>
  <c r="J74" i="2"/>
  <c r="M74" i="2"/>
  <c r="J73" i="2"/>
  <c r="M73" i="2" s="1"/>
  <c r="J72" i="2"/>
  <c r="M72" i="2"/>
  <c r="J71" i="2"/>
  <c r="M71" i="2" s="1"/>
  <c r="J70" i="2"/>
  <c r="M70" i="2"/>
  <c r="J69" i="2"/>
  <c r="M69" i="2" s="1"/>
  <c r="J68" i="2"/>
  <c r="M68" i="2"/>
  <c r="J67" i="2"/>
  <c r="M67" i="2" s="1"/>
  <c r="J66" i="2"/>
  <c r="M66" i="2"/>
  <c r="J65" i="2"/>
  <c r="M65" i="2" s="1"/>
  <c r="J64" i="2"/>
  <c r="M64" i="2"/>
  <c r="J63" i="2"/>
  <c r="M63" i="2" s="1"/>
  <c r="J62" i="2"/>
  <c r="M62" i="2"/>
  <c r="J61" i="2"/>
  <c r="M61" i="2" s="1"/>
  <c r="J60" i="2"/>
  <c r="M60" i="2"/>
  <c r="J59" i="2"/>
  <c r="M59" i="2" s="1"/>
  <c r="J58" i="2"/>
  <c r="M58" i="2"/>
  <c r="J57" i="2"/>
  <c r="M57" i="2" s="1"/>
  <c r="J56" i="2"/>
  <c r="M56" i="2"/>
  <c r="J55" i="2"/>
  <c r="M55" i="2" s="1"/>
  <c r="J54" i="2"/>
  <c r="M54" i="2"/>
  <c r="J53" i="2"/>
  <c r="M53" i="2" s="1"/>
  <c r="J52" i="2"/>
  <c r="M52" i="2"/>
  <c r="J51" i="2"/>
  <c r="M51" i="2" s="1"/>
  <c r="J50" i="2"/>
  <c r="M50" i="2"/>
  <c r="J49" i="2"/>
  <c r="M49" i="2" s="1"/>
  <c r="J48" i="2"/>
  <c r="M48" i="2"/>
  <c r="J47" i="2"/>
  <c r="M47" i="2" s="1"/>
  <c r="J46" i="2"/>
  <c r="M46" i="2"/>
  <c r="J45" i="2"/>
  <c r="M45" i="2" s="1"/>
  <c r="J44" i="2"/>
  <c r="M44" i="2"/>
  <c r="J43" i="2"/>
  <c r="M43" i="2" s="1"/>
  <c r="J42" i="2"/>
  <c r="M42" i="2"/>
  <c r="J41" i="2"/>
  <c r="M41" i="2" s="1"/>
  <c r="J40" i="2"/>
  <c r="M40" i="2"/>
  <c r="J39" i="2"/>
  <c r="M39" i="2" s="1"/>
  <c r="J38" i="2"/>
  <c r="M38" i="2"/>
  <c r="J37" i="2"/>
  <c r="M37" i="2" s="1"/>
  <c r="J36" i="2"/>
  <c r="M36" i="2" s="1"/>
  <c r="J35" i="2"/>
  <c r="M35" i="2" s="1"/>
  <c r="J34" i="2"/>
  <c r="M34" i="2" s="1"/>
  <c r="J33" i="2"/>
  <c r="M33" i="2" s="1"/>
  <c r="J32" i="2"/>
  <c r="M32" i="2" s="1"/>
  <c r="J31" i="2"/>
  <c r="M31" i="2" s="1"/>
  <c r="J30" i="2"/>
  <c r="M30" i="2" s="1"/>
  <c r="J29" i="2"/>
  <c r="M29" i="2" s="1"/>
  <c r="J28" i="2"/>
  <c r="M28" i="2" s="1"/>
  <c r="J27" i="2"/>
  <c r="M27" i="2" s="1"/>
  <c r="J26" i="2"/>
  <c r="M26" i="2" s="1"/>
  <c r="J25" i="2"/>
  <c r="M25" i="2" s="1"/>
  <c r="J24" i="2"/>
  <c r="M24" i="2" s="1"/>
  <c r="J23" i="2"/>
  <c r="M23" i="2" s="1"/>
  <c r="J22" i="2"/>
  <c r="M22" i="2" s="1"/>
  <c r="J21" i="2"/>
  <c r="M21" i="2" s="1"/>
  <c r="J20" i="2"/>
  <c r="M20" i="2" s="1"/>
  <c r="J19" i="2"/>
  <c r="M19" i="2" s="1"/>
  <c r="J18" i="2"/>
  <c r="M18" i="2" s="1"/>
  <c r="J17" i="2"/>
  <c r="M17" i="2" s="1"/>
  <c r="J16" i="2"/>
  <c r="M16" i="2" s="1"/>
  <c r="J15" i="2"/>
  <c r="M15" i="2" s="1"/>
  <c r="J14" i="2"/>
  <c r="M14" i="2" s="1"/>
  <c r="J13" i="2"/>
  <c r="M13" i="2" s="1"/>
  <c r="J12" i="2"/>
  <c r="M12" i="2" s="1"/>
  <c r="J11" i="2"/>
  <c r="M11" i="2" s="1"/>
  <c r="J10" i="2"/>
  <c r="M10" i="2" s="1"/>
  <c r="J9" i="2"/>
  <c r="M9" i="2" s="1"/>
  <c r="O159" i="7"/>
  <c r="O220" i="7"/>
  <c r="J217" i="7"/>
  <c r="M217" i="7" s="1"/>
  <c r="J216" i="7"/>
  <c r="M216" i="7"/>
  <c r="J215" i="7"/>
  <c r="M215" i="7" s="1"/>
  <c r="J214" i="7"/>
  <c r="M214" i="7"/>
  <c r="J213" i="7"/>
  <c r="M213" i="7" s="1"/>
  <c r="J212" i="7"/>
  <c r="M212" i="7"/>
  <c r="J211" i="7"/>
  <c r="M211" i="7" s="1"/>
  <c r="J210" i="7"/>
  <c r="M210" i="7"/>
  <c r="J209" i="7"/>
  <c r="M209" i="7" s="1"/>
  <c r="J208" i="7"/>
  <c r="M208" i="7"/>
  <c r="J207" i="7"/>
  <c r="M207" i="7" s="1"/>
  <c r="J206" i="7"/>
  <c r="M206" i="7"/>
  <c r="J205" i="7"/>
  <c r="M205" i="7" s="1"/>
  <c r="J204" i="7"/>
  <c r="M204" i="7"/>
  <c r="J203" i="7"/>
  <c r="M203" i="7" s="1"/>
  <c r="J202" i="7"/>
  <c r="M202" i="7"/>
  <c r="J201" i="7"/>
  <c r="M201" i="7" s="1"/>
  <c r="J200" i="7"/>
  <c r="M200" i="7"/>
  <c r="J199" i="7"/>
  <c r="M199" i="7" s="1"/>
  <c r="J198" i="7"/>
  <c r="M198" i="7"/>
  <c r="J197" i="7"/>
  <c r="M197" i="7" s="1"/>
  <c r="J196" i="7"/>
  <c r="M196" i="7"/>
  <c r="J191" i="7"/>
  <c r="M191" i="7" s="1"/>
  <c r="J190" i="7"/>
  <c r="M190" i="7"/>
  <c r="J189" i="7"/>
  <c r="M189" i="7" s="1"/>
  <c r="J188" i="7"/>
  <c r="M188" i="7"/>
  <c r="J187" i="7"/>
  <c r="M187" i="7" s="1"/>
  <c r="J186" i="7"/>
  <c r="M186" i="7"/>
  <c r="J185" i="7"/>
  <c r="M185" i="7" s="1"/>
  <c r="J184" i="7"/>
  <c r="M184" i="7"/>
  <c r="J183" i="7"/>
  <c r="M183" i="7" s="1"/>
  <c r="J182" i="7"/>
  <c r="M182" i="7"/>
  <c r="J181" i="7"/>
  <c r="M181" i="7" s="1"/>
  <c r="J180" i="7"/>
  <c r="M180" i="7"/>
  <c r="J179" i="7"/>
  <c r="M179" i="7" s="1"/>
  <c r="J176" i="7"/>
  <c r="M176" i="7"/>
  <c r="J175" i="7"/>
  <c r="M175" i="7" s="1"/>
  <c r="J174" i="7"/>
  <c r="M174" i="7"/>
  <c r="J173" i="7"/>
  <c r="M173" i="7" s="1"/>
  <c r="J172" i="7"/>
  <c r="M172" i="7"/>
  <c r="J171" i="7"/>
  <c r="M171" i="7" s="1"/>
  <c r="J170" i="7"/>
  <c r="M170" i="7"/>
  <c r="J169" i="7"/>
  <c r="M169" i="7" s="1"/>
  <c r="J168" i="7"/>
  <c r="M168" i="7"/>
  <c r="J167" i="7"/>
  <c r="M167" i="7" s="1"/>
  <c r="J166" i="7"/>
  <c r="M166" i="7"/>
  <c r="J165" i="7"/>
  <c r="M165" i="7" s="1"/>
  <c r="J164" i="7"/>
  <c r="M164" i="7"/>
  <c r="J163" i="7"/>
  <c r="M163" i="7" s="1"/>
  <c r="J162" i="7"/>
  <c r="M162" i="7"/>
  <c r="J158" i="7"/>
  <c r="M158" i="7" s="1"/>
  <c r="J157" i="7"/>
  <c r="M157" i="7"/>
  <c r="J156" i="7"/>
  <c r="M156" i="7" s="1"/>
  <c r="J155" i="7"/>
  <c r="M155" i="7"/>
  <c r="J154" i="7"/>
  <c r="M154" i="7" s="1"/>
  <c r="J153" i="7"/>
  <c r="M153" i="7"/>
  <c r="L152" i="7"/>
  <c r="L153" i="7" s="1"/>
  <c r="L154" i="7" s="1"/>
  <c r="L155" i="7" s="1"/>
  <c r="L156" i="7" s="1"/>
  <c r="L157" i="7" s="1"/>
  <c r="L158" i="7" s="1"/>
  <c r="J152" i="7"/>
  <c r="M152" i="7"/>
  <c r="J151" i="7"/>
  <c r="M151" i="7" s="1"/>
  <c r="J150" i="7"/>
  <c r="M150" i="7"/>
  <c r="J149" i="7"/>
  <c r="M149" i="7" s="1"/>
  <c r="J148" i="7"/>
  <c r="M148" i="7"/>
  <c r="J147" i="7"/>
  <c r="M147" i="7" s="1"/>
  <c r="J146" i="7"/>
  <c r="M146" i="7"/>
  <c r="J145" i="7"/>
  <c r="M145" i="7" s="1"/>
  <c r="L144" i="7"/>
  <c r="J144" i="7"/>
  <c r="M144" i="7" s="1"/>
  <c r="J143" i="7"/>
  <c r="M143" i="7"/>
  <c r="J142" i="7"/>
  <c r="M142" i="7" s="1"/>
  <c r="A142" i="7"/>
  <c r="A143" i="7" s="1"/>
  <c r="A145" i="7"/>
  <c r="A146" i="7" s="1"/>
  <c r="A147" i="7" s="1"/>
  <c r="A148" i="7" s="1"/>
  <c r="J141" i="7"/>
  <c r="M141" i="7" s="1"/>
  <c r="J139" i="7"/>
  <c r="M139" i="7" s="1"/>
  <c r="J138" i="7"/>
  <c r="M138" i="7" s="1"/>
  <c r="J137" i="7"/>
  <c r="M137" i="7"/>
  <c r="J136" i="7"/>
  <c r="M136" i="7" s="1"/>
  <c r="J135" i="7"/>
  <c r="M135" i="7"/>
  <c r="J134" i="7"/>
  <c r="M134" i="7" s="1"/>
  <c r="L133" i="7"/>
  <c r="L134" i="7"/>
  <c r="L135" i="7"/>
  <c r="L136" i="7" s="1"/>
  <c r="L137" i="7" s="1"/>
  <c r="L138" i="7" s="1"/>
  <c r="L139" i="7" s="1"/>
  <c r="J133" i="7"/>
  <c r="M133" i="7" s="1"/>
  <c r="J132" i="7"/>
  <c r="M132" i="7"/>
  <c r="J131" i="7"/>
  <c r="M131" i="7" s="1"/>
  <c r="J130" i="7"/>
  <c r="M130" i="7"/>
  <c r="J129" i="7"/>
  <c r="M129" i="7" s="1"/>
  <c r="J128" i="7"/>
  <c r="M128" i="7"/>
  <c r="J127" i="7"/>
  <c r="M127" i="7" s="1"/>
  <c r="J126" i="7"/>
  <c r="M126" i="7"/>
  <c r="J125" i="7"/>
  <c r="M125" i="7" s="1"/>
  <c r="J124" i="7"/>
  <c r="M124" i="7"/>
  <c r="A124" i="7"/>
  <c r="A126" i="7" s="1"/>
  <c r="A127" i="7" s="1"/>
  <c r="J123" i="7"/>
  <c r="M123" i="7" s="1"/>
  <c r="J122" i="7"/>
  <c r="M122" i="7"/>
  <c r="A122" i="7"/>
  <c r="A125" i="7" s="1"/>
  <c r="J121" i="7"/>
  <c r="M121" i="7"/>
  <c r="J120" i="7"/>
  <c r="M120" i="7" s="1"/>
  <c r="J119" i="7"/>
  <c r="M119" i="7"/>
  <c r="J118" i="7"/>
  <c r="M118" i="7" s="1"/>
  <c r="J117" i="7"/>
  <c r="M117" i="7"/>
  <c r="J116" i="7"/>
  <c r="M116" i="7" s="1"/>
  <c r="J112" i="7"/>
  <c r="M112" i="7"/>
  <c r="J111" i="7"/>
  <c r="M111" i="7" s="1"/>
  <c r="J110" i="7"/>
  <c r="M110" i="7"/>
  <c r="J109" i="7"/>
  <c r="M109" i="7" s="1"/>
  <c r="J108" i="7"/>
  <c r="M108" i="7"/>
  <c r="J107" i="7"/>
  <c r="M107" i="7" s="1"/>
  <c r="J106" i="7"/>
  <c r="M106" i="7"/>
  <c r="J105" i="7"/>
  <c r="M105" i="7" s="1"/>
  <c r="J104" i="7"/>
  <c r="M104" i="7"/>
  <c r="J103" i="7"/>
  <c r="M103" i="7" s="1"/>
  <c r="J102" i="7"/>
  <c r="M102" i="7"/>
  <c r="J101" i="7"/>
  <c r="M101" i="7" s="1"/>
  <c r="J100" i="7"/>
  <c r="M100" i="7"/>
  <c r="J99" i="7"/>
  <c r="M99" i="7" s="1"/>
  <c r="J98" i="7"/>
  <c r="M98" i="7"/>
  <c r="J97" i="7"/>
  <c r="M97" i="7" s="1"/>
  <c r="J96" i="7"/>
  <c r="M96" i="7"/>
  <c r="J92" i="7"/>
  <c r="M92" i="7" s="1"/>
  <c r="J91" i="7"/>
  <c r="M91" i="7"/>
  <c r="J90" i="7"/>
  <c r="M90" i="7" s="1"/>
  <c r="J89" i="7"/>
  <c r="M89" i="7"/>
  <c r="J88" i="7"/>
  <c r="M88" i="7" s="1"/>
  <c r="J87" i="7"/>
  <c r="M87" i="7"/>
  <c r="J86" i="7"/>
  <c r="M86" i="7" s="1"/>
  <c r="J85" i="7"/>
  <c r="M85" i="7"/>
  <c r="J84" i="7"/>
  <c r="M84" i="7" s="1"/>
  <c r="J83" i="7"/>
  <c r="M83" i="7"/>
  <c r="J82" i="7"/>
  <c r="M82" i="7" s="1"/>
  <c r="J81" i="7"/>
  <c r="M81" i="7"/>
  <c r="J80" i="7"/>
  <c r="M80" i="7" s="1"/>
  <c r="J79" i="7"/>
  <c r="M79" i="7"/>
  <c r="J78" i="7"/>
  <c r="M78" i="7" s="1"/>
  <c r="J77" i="7"/>
  <c r="M77" i="7"/>
  <c r="J76" i="7"/>
  <c r="M76" i="7" s="1"/>
  <c r="J75" i="7"/>
  <c r="M75" i="7"/>
  <c r="J74" i="7"/>
  <c r="M74" i="7" s="1"/>
  <c r="J73" i="7"/>
  <c r="M73" i="7"/>
  <c r="J69" i="7"/>
  <c r="M69" i="7" s="1"/>
  <c r="J68" i="7"/>
  <c r="M68" i="7"/>
  <c r="J67" i="7"/>
  <c r="M67" i="7" s="1"/>
  <c r="J66" i="7"/>
  <c r="M66" i="7"/>
  <c r="J65" i="7"/>
  <c r="M65" i="7" s="1"/>
  <c r="J64" i="7"/>
  <c r="M64" i="7"/>
  <c r="J63" i="7"/>
  <c r="M63" i="7" s="1"/>
  <c r="J62" i="7"/>
  <c r="M62" i="7"/>
  <c r="J61" i="7"/>
  <c r="M61" i="7" s="1"/>
  <c r="J60" i="7"/>
  <c r="M60" i="7"/>
  <c r="J59" i="7"/>
  <c r="M59" i="7" s="1"/>
  <c r="J58" i="7"/>
  <c r="M58" i="7"/>
  <c r="J57" i="7"/>
  <c r="M57" i="7" s="1"/>
  <c r="J56" i="7"/>
  <c r="M56" i="7"/>
  <c r="J55" i="7"/>
  <c r="M55" i="7"/>
  <c r="J54" i="7"/>
  <c r="M54" i="7"/>
  <c r="J50" i="7"/>
  <c r="M50" i="7"/>
  <c r="J49" i="7"/>
  <c r="M49" i="7"/>
  <c r="J48" i="7"/>
  <c r="M48" i="7"/>
  <c r="J47" i="7"/>
  <c r="M47" i="7"/>
  <c r="J46" i="7"/>
  <c r="M46" i="7"/>
  <c r="J45" i="7"/>
  <c r="M45" i="7"/>
  <c r="J44" i="7"/>
  <c r="M44" i="7"/>
  <c r="J43" i="7"/>
  <c r="M43" i="7"/>
  <c r="J42" i="7"/>
  <c r="M42" i="7"/>
  <c r="J41" i="7"/>
  <c r="M41" i="7"/>
  <c r="J40" i="7"/>
  <c r="M40" i="7"/>
  <c r="J39" i="7"/>
  <c r="M39" i="7"/>
  <c r="J38" i="7"/>
  <c r="M38" i="7"/>
  <c r="J37" i="7"/>
  <c r="M37" i="7"/>
  <c r="J36" i="7"/>
  <c r="M36" i="7"/>
  <c r="J35" i="7"/>
  <c r="M35" i="7"/>
  <c r="J34" i="7"/>
  <c r="M34" i="7"/>
  <c r="J31" i="7"/>
  <c r="M31" i="7"/>
  <c r="J30" i="7"/>
  <c r="M30" i="7"/>
  <c r="J29" i="7"/>
  <c r="M29" i="7"/>
  <c r="J28" i="7"/>
  <c r="M28" i="7"/>
  <c r="J27" i="7"/>
  <c r="M27" i="7"/>
  <c r="J26" i="7"/>
  <c r="M26" i="7"/>
  <c r="J25" i="7"/>
  <c r="M25" i="7"/>
  <c r="J24" i="7"/>
  <c r="M24" i="7"/>
  <c r="J23" i="7"/>
  <c r="M23" i="7"/>
  <c r="J22" i="7"/>
  <c r="M22" i="7"/>
  <c r="J21" i="7"/>
  <c r="M21" i="7"/>
  <c r="J20" i="7"/>
  <c r="M20" i="7"/>
  <c r="J19" i="7"/>
  <c r="M19" i="7"/>
  <c r="J18" i="7"/>
  <c r="M18" i="7"/>
  <c r="J17" i="7"/>
  <c r="M17" i="7"/>
  <c r="J16" i="7"/>
  <c r="M16" i="7"/>
  <c r="J15" i="7"/>
  <c r="M15" i="7"/>
  <c r="J14" i="7"/>
  <c r="M14" i="7"/>
  <c r="J13" i="7"/>
  <c r="M13" i="7"/>
  <c r="J12" i="7"/>
  <c r="M12" i="7"/>
  <c r="A123" i="7"/>
  <c r="J134" i="12"/>
  <c r="M134" i="12" s="1"/>
  <c r="J133" i="12"/>
  <c r="M133" i="12" s="1"/>
  <c r="J132" i="12"/>
  <c r="M132" i="12" s="1"/>
  <c r="J131" i="12"/>
  <c r="M131" i="12" s="1"/>
  <c r="J130" i="12"/>
  <c r="M130" i="12" s="1"/>
  <c r="M129" i="12"/>
  <c r="J129" i="12"/>
  <c r="J128" i="12"/>
  <c r="M128" i="12" s="1"/>
  <c r="M127" i="12"/>
  <c r="J127" i="12"/>
  <c r="J126" i="12"/>
  <c r="M126" i="12" s="1"/>
  <c r="J125" i="12"/>
  <c r="M125" i="12" s="1"/>
  <c r="J124" i="12"/>
  <c r="M124" i="12" s="1"/>
  <c r="J123" i="12"/>
  <c r="M123" i="12" s="1"/>
  <c r="J122" i="12"/>
  <c r="M122" i="12" s="1"/>
  <c r="J121" i="12"/>
  <c r="M121" i="12" s="1"/>
  <c r="M120" i="12"/>
  <c r="J120" i="12"/>
  <c r="J119" i="12"/>
  <c r="M119" i="12" s="1"/>
  <c r="J118" i="12"/>
  <c r="M118" i="12" s="1"/>
  <c r="J117" i="12"/>
  <c r="M117" i="12" s="1"/>
  <c r="J116" i="12"/>
  <c r="M116" i="12" s="1"/>
  <c r="J115" i="12"/>
  <c r="M115" i="12" s="1"/>
  <c r="J112" i="12"/>
  <c r="M112" i="12" s="1"/>
  <c r="J111" i="12"/>
  <c r="M111" i="12" s="1"/>
  <c r="J110" i="12"/>
  <c r="M110" i="12" s="1"/>
  <c r="M109" i="12"/>
  <c r="J109" i="12"/>
  <c r="J108" i="12"/>
  <c r="M108" i="12" s="1"/>
  <c r="J107" i="12"/>
  <c r="M107" i="12" s="1"/>
  <c r="J106" i="12"/>
  <c r="M106" i="12" s="1"/>
  <c r="J105" i="12"/>
  <c r="M105" i="12" s="1"/>
  <c r="J104" i="12"/>
  <c r="M104" i="12" s="1"/>
  <c r="J103" i="12"/>
  <c r="M103" i="12" s="1"/>
  <c r="J102" i="12"/>
  <c r="M102" i="12" s="1"/>
  <c r="J101" i="12"/>
  <c r="M101" i="12" s="1"/>
  <c r="M100" i="12"/>
  <c r="J100" i="12"/>
  <c r="J99" i="12"/>
  <c r="M99" i="12" s="1"/>
  <c r="J98" i="12"/>
  <c r="M98" i="12" s="1"/>
  <c r="J97" i="12"/>
  <c r="M97" i="12" s="1"/>
  <c r="J96" i="12"/>
  <c r="M96" i="12" s="1"/>
  <c r="M95" i="12"/>
  <c r="J95" i="12"/>
  <c r="J94" i="12"/>
  <c r="M94" i="12" s="1"/>
  <c r="M93" i="12"/>
  <c r="J93" i="12"/>
  <c r="M92" i="12"/>
  <c r="J92" i="12"/>
  <c r="M89" i="12"/>
  <c r="J89" i="12"/>
  <c r="J88" i="12"/>
  <c r="M88" i="12" s="1"/>
  <c r="J87" i="12"/>
  <c r="M87" i="12" s="1"/>
  <c r="M86" i="12"/>
  <c r="J86" i="12"/>
  <c r="J85" i="12"/>
  <c r="M85" i="12" s="1"/>
  <c r="M84" i="12"/>
  <c r="J84" i="12"/>
  <c r="M83" i="12"/>
  <c r="J83" i="12"/>
  <c r="M82" i="12"/>
  <c r="J82" i="12"/>
  <c r="J81" i="12"/>
  <c r="M81" i="12" s="1"/>
  <c r="J80" i="12"/>
  <c r="M80" i="12" s="1"/>
  <c r="M79" i="12"/>
  <c r="J79" i="12"/>
  <c r="J78" i="12"/>
  <c r="M78" i="12" s="1"/>
  <c r="J77" i="12"/>
  <c r="M77" i="12" s="1"/>
  <c r="J76" i="12"/>
  <c r="M76" i="12" s="1"/>
  <c r="J75" i="12"/>
  <c r="M75" i="12" s="1"/>
  <c r="M74" i="12"/>
  <c r="M73" i="12"/>
  <c r="J73" i="12"/>
  <c r="J72" i="12"/>
  <c r="M72" i="12"/>
  <c r="M71" i="12"/>
  <c r="J70" i="12"/>
  <c r="M70" i="12" s="1"/>
  <c r="J67" i="12"/>
  <c r="M67" i="12" s="1"/>
  <c r="J66" i="12"/>
  <c r="M66" i="12" s="1"/>
  <c r="J65" i="12"/>
  <c r="M65" i="12" s="1"/>
  <c r="J64" i="12"/>
  <c r="M64" i="12" s="1"/>
  <c r="J63" i="12"/>
  <c r="M63" i="12" s="1"/>
  <c r="J62" i="12"/>
  <c r="M62" i="12" s="1"/>
  <c r="J61" i="12"/>
  <c r="M61" i="12" s="1"/>
  <c r="J58" i="12"/>
  <c r="M58" i="12" s="1"/>
  <c r="J57" i="12"/>
  <c r="M57" i="12" s="1"/>
  <c r="J56" i="12"/>
  <c r="M56" i="12" s="1"/>
  <c r="J55" i="12"/>
  <c r="M55" i="12" s="1"/>
  <c r="J54" i="12"/>
  <c r="M54" i="12" s="1"/>
  <c r="J53" i="12"/>
  <c r="M53" i="12" s="1"/>
  <c r="J52" i="12"/>
  <c r="M52" i="12" s="1"/>
  <c r="M51" i="12"/>
  <c r="J51" i="12"/>
  <c r="J50" i="12"/>
  <c r="M50" i="12" s="1"/>
  <c r="J49" i="12"/>
  <c r="M49" i="12" s="1"/>
  <c r="J46" i="12"/>
  <c r="M46" i="12" s="1"/>
  <c r="J45" i="12"/>
  <c r="M45" i="12" s="1"/>
  <c r="J44" i="12"/>
  <c r="M44" i="12" s="1"/>
  <c r="J43" i="12"/>
  <c r="M43" i="12" s="1"/>
  <c r="J42" i="12"/>
  <c r="M42" i="12" s="1"/>
  <c r="J41" i="12"/>
  <c r="M41" i="12" s="1"/>
  <c r="J40" i="12"/>
  <c r="M40" i="12" s="1"/>
  <c r="J39" i="12"/>
  <c r="M39" i="12" s="1"/>
  <c r="J36" i="12"/>
  <c r="M36" i="12" s="1"/>
  <c r="J35" i="12"/>
  <c r="M35" i="12" s="1"/>
  <c r="J34" i="12"/>
  <c r="M34" i="12" s="1"/>
  <c r="J33" i="12"/>
  <c r="M33" i="12" s="1"/>
  <c r="J32" i="12"/>
  <c r="M32" i="12" s="1"/>
  <c r="M31" i="12"/>
  <c r="J31" i="12"/>
  <c r="J30" i="12"/>
  <c r="M30" i="12" s="1"/>
  <c r="J29" i="12"/>
  <c r="M29" i="12" s="1"/>
  <c r="J28" i="12"/>
  <c r="M28" i="12" s="1"/>
  <c r="J27" i="12"/>
  <c r="M27" i="12" s="1"/>
  <c r="J26" i="12"/>
  <c r="M26" i="12" s="1"/>
  <c r="J25" i="12"/>
  <c r="M25" i="12" s="1"/>
  <c r="J24" i="12"/>
  <c r="M24" i="12" s="1"/>
  <c r="J23" i="12"/>
  <c r="M23" i="12" s="1"/>
  <c r="J20" i="12"/>
  <c r="M20" i="12" s="1"/>
  <c r="J19" i="12"/>
  <c r="M19" i="12" s="1"/>
  <c r="J18" i="12"/>
  <c r="M18" i="12" s="1"/>
  <c r="J17" i="12"/>
  <c r="M17" i="12" s="1"/>
  <c r="J16" i="12"/>
  <c r="M16" i="12" s="1"/>
  <c r="J15" i="12"/>
  <c r="M15" i="12" s="1"/>
  <c r="J14" i="12"/>
  <c r="M14" i="12" s="1"/>
  <c r="J13" i="12"/>
  <c r="M13" i="12" s="1"/>
  <c r="J12" i="12"/>
  <c r="M12" i="12" s="1"/>
  <c r="J11" i="12"/>
  <c r="M11" i="12" s="1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221" i="7"/>
  <c r="L221" i="7"/>
  <c r="K221" i="7"/>
  <c r="H221" i="7"/>
  <c r="G221" i="7"/>
  <c r="F221" i="7"/>
  <c r="E221" i="7"/>
  <c r="A144" i="7"/>
  <c r="J27" i="11"/>
  <c r="J59" i="11"/>
  <c r="M13" i="11"/>
  <c r="M27" i="11" s="1"/>
  <c r="M59" i="11"/>
  <c r="A129" i="7" l="1"/>
  <c r="A130" i="7" s="1"/>
  <c r="A128" i="7"/>
  <c r="A149" i="7"/>
  <c r="A151" i="7" s="1"/>
  <c r="A152" i="7" s="1"/>
  <c r="A153" i="7" s="1"/>
  <c r="A154" i="7" s="1"/>
  <c r="A155" i="7" s="1"/>
  <c r="A156" i="7" s="1"/>
  <c r="A157" i="7" s="1"/>
  <c r="A158" i="7" s="1"/>
  <c r="A150" i="7"/>
  <c r="A132" i="7" l="1"/>
  <c r="A133" i="7" s="1"/>
  <c r="A134" i="7" s="1"/>
  <c r="A135" i="7" s="1"/>
  <c r="A136" i="7" s="1"/>
  <c r="A137" i="7" s="1"/>
  <c r="A138" i="7" s="1"/>
  <c r="A139" i="7" s="1"/>
  <c r="A131" i="7"/>
</calcChain>
</file>

<file path=xl/sharedStrings.xml><?xml version="1.0" encoding="utf-8"?>
<sst xmlns="http://schemas.openxmlformats.org/spreadsheetml/2006/main" count="1992" uniqueCount="803">
  <si>
    <t>ЗАТВЕРДЖЕНО</t>
  </si>
  <si>
    <t>Назва</t>
  </si>
  <si>
    <t>Орієнтовні строки початку/ закінчення</t>
  </si>
  <si>
    <t>Орієн-товна три-  вал.</t>
  </si>
  <si>
    <t>Орієнтовне місце-провед.</t>
  </si>
  <si>
    <t>Орган.-учасники</t>
  </si>
  <si>
    <t>Орієнтовна кількість учасників</t>
  </si>
  <si>
    <t>Вид зма- гань</t>
  </si>
  <si>
    <t>Код КПКВК</t>
  </si>
  <si>
    <t>Всього людино-днів</t>
  </si>
  <si>
    <t>Планова вартість (гривні)</t>
  </si>
  <si>
    <t xml:space="preserve">Организації, відповідальні за проведення                                    </t>
  </si>
  <si>
    <t>Спортсменів</t>
  </si>
  <si>
    <t>Трене-рів</t>
  </si>
  <si>
    <t xml:space="preserve">Суддів </t>
  </si>
  <si>
    <t>Інших</t>
  </si>
  <si>
    <t>Всього</t>
  </si>
  <si>
    <t>Навчально-тренувальний збір до Всеукраїнських змагань</t>
  </si>
  <si>
    <t>НТЗ до всеукраїнських та міжнародних змагань (дорослі, юніори)</t>
  </si>
  <si>
    <t xml:space="preserve">Київ СК "Атлет"                </t>
  </si>
  <si>
    <t>ЦОП</t>
  </si>
  <si>
    <t>* Примітка:  Обсяги  витрат на проведення заходів визначаються  календарним планом  Державного центру олімпійської  підготовки з художньої гімнастики, затвердженим в установленому порядку.</t>
  </si>
  <si>
    <t>Вартість людино-дня</t>
  </si>
  <si>
    <t xml:space="preserve">Календарний  план спортивних заходів Державної школи   вищої спортивної майстерності (ДШВСМ) </t>
  </si>
  <si>
    <t>ОЛІМПІЙСЬКІ ВИДИ СПОРТУ</t>
  </si>
  <si>
    <t>Боротьба вільна</t>
  </si>
  <si>
    <t>боротьба вільна</t>
  </si>
  <si>
    <t>Важка атлетика</t>
  </si>
  <si>
    <t>важка атлетика</t>
  </si>
  <si>
    <t>Веслування на байдарках і каное</t>
  </si>
  <si>
    <t>веслування на байдарках і каное</t>
  </si>
  <si>
    <t xml:space="preserve">Легка атлетика </t>
  </si>
  <si>
    <t xml:space="preserve">легка атлетика </t>
  </si>
  <si>
    <t>Фехтування</t>
  </si>
  <si>
    <t>фехтування</t>
  </si>
  <si>
    <t xml:space="preserve">лижні гонки </t>
  </si>
  <si>
    <t>Веслувальний слалом</t>
  </si>
  <si>
    <t>* Примітка:  Обсяги  витрат на проведення заходів визначаються  календарним планом  Державної  школи вищої спортивної майстерності, затвердженим в установленому порядку.</t>
  </si>
  <si>
    <t xml:space="preserve">Календарний  план спортивних заходів державної установи "Державний центр  олімпійської  підготовки з художньої гімнастики" </t>
  </si>
  <si>
    <t>Лижні гонки</t>
  </si>
  <si>
    <t>ДУ "Західний державний ЦОП з легкої атлетики"</t>
  </si>
  <si>
    <t>ДУ "Східний державний ЦОП з легкої атлетики"</t>
  </si>
  <si>
    <t>* Примітка:  Обсяги  витрат на проведення заходів визначаються  календарним планом ДУ "Східний державний ЦОП з легкої атлетики", затвердженим в установленому порядку.</t>
  </si>
  <si>
    <t>* Примітка:  Обсяги  витрат на проведення заходів визначаються  календарним планом  ДУ "Західний державний ЦОП з легкої атлетики", затвердженим в установленому порядку.</t>
  </si>
  <si>
    <t xml:space="preserve"> * Примітка:  Обсяги  витрат на проведення заходів визначаються  календарним планом  Державного центру олімпійської  підготовки з біатлону (ДЦОП), затвердженим в установленому порядку.</t>
  </si>
  <si>
    <t>Австрія
ЦОП</t>
  </si>
  <si>
    <t>* Примітка:  Обсяги  витрат на проведення заходів визначаються  календарним планом  ДУ "ДЦОП  із зимових видів спорту", затвердженим в установленому порядку.</t>
  </si>
  <si>
    <t>В. о директора департаменту олімпійського спорту</t>
  </si>
  <si>
    <t>Тетяна Федюшина</t>
  </si>
  <si>
    <t>Боротьба греко-римська</t>
  </si>
  <si>
    <t>боротьба греко-римська</t>
  </si>
  <si>
    <t>веслувальний слалом</t>
  </si>
  <si>
    <t>НТЗ із спеціальної підготовки з фристайлу (могул)</t>
  </si>
  <si>
    <t>ДУ ДЦОП із зимових видів спорту</t>
  </si>
  <si>
    <t xml:space="preserve"> "Державний центр олімпійської підготовки із зимових видів спорту"</t>
  </si>
  <si>
    <t xml:space="preserve">Календарний   план  спортивних  заходів  державної  установи           </t>
  </si>
  <si>
    <t>Сумарна планова вартість:</t>
  </si>
  <si>
    <t>Навчально-тренувальний збір із спеціальної підготовки</t>
  </si>
  <si>
    <t>НТЗ зі спеціальної підготовки  до міжнародних спортивних змагань (сноубордкрос)</t>
  </si>
  <si>
    <t>всього заходів: 7</t>
  </si>
  <si>
    <t>ДУ "Державний ЦОП з біатлону"</t>
  </si>
  <si>
    <t>Україна
ЦОП</t>
  </si>
  <si>
    <t xml:space="preserve">Календарний  план спортивних заходів державної установи "Державний центр  олімпійської  підготовки з плавання синхронного та  стрибків у воду" </t>
  </si>
  <si>
    <t>НТЗ команда Б</t>
  </si>
  <si>
    <t>всього заходів: 14</t>
  </si>
  <si>
    <t>всього заходів: 8</t>
  </si>
  <si>
    <t>ТК "Буковель"
ЦОП</t>
  </si>
  <si>
    <t>НТЗ із спеціальної підготовки з фристайлу (слоупстайл)</t>
  </si>
  <si>
    <t>ДЦОП з плавання синхронного та стрибків у воду</t>
  </si>
  <si>
    <t>Київ 
ЦОП</t>
  </si>
  <si>
    <t>Всього заходів: 12</t>
  </si>
  <si>
    <t>Київ
ЦОП</t>
  </si>
  <si>
    <t>Всього заходів:29</t>
  </si>
  <si>
    <t>Орієнтовне місце провед.</t>
  </si>
  <si>
    <t xml:space="preserve">Організації, відповідальні за проведення                                    </t>
  </si>
  <si>
    <t>Наказ Міністерства молоді та спорту України                                         _____________ 2024  №_______</t>
  </si>
  <si>
    <t xml:space="preserve">Єдиний календарний план фізкультурно-оздоровчих, спортивних заходів  та спортивних змагань України на 2025 рік </t>
  </si>
  <si>
    <t>* Примітка:  Обсяги  витрат на проведення заходів визначаються  календарним планом  Державного центру олімпійської  підготовки  з плавання синхронного та  стрибків у воду, затвердженим в установленому порядку.</t>
  </si>
  <si>
    <t>Календарний  план спортивних заходів державної установи "Державний центр олімпійської підготовки із бадмінтону                                                                    та волейболу пляжного"</t>
  </si>
  <si>
    <t>* Примітка:  Обсяги  витрат на проведення заходів визначаються  календарним планом  Державного центру олімпійської  підготовки із бадмінтону та волейболу пляжного, затвердженим в установленому порядку.</t>
  </si>
  <si>
    <t>Навчально-тренувальний збір із спеціальної фізичної підготовки</t>
  </si>
  <si>
    <t>Навчально-тренувальний збір до всеукраїнських змагань</t>
  </si>
  <si>
    <t>27.01.25
13.02.25</t>
  </si>
  <si>
    <t>03.02.25
20.02.25</t>
  </si>
  <si>
    <t>Області,ФСТ</t>
  </si>
  <si>
    <t>O</t>
  </si>
  <si>
    <t>Навчально-тренувальний збір із поглибленого медичного огляду</t>
  </si>
  <si>
    <t>25.02.25
26.02.25</t>
  </si>
  <si>
    <t>Навчально-тренувальний збір із загальної  фізичної підготовки</t>
  </si>
  <si>
    <t>02.03.25
22.03.25</t>
  </si>
  <si>
    <t>Навчально-тренувальний збір із спеціальної  фізичної підготовки</t>
  </si>
  <si>
    <t>06.03.25
26.03.25</t>
  </si>
  <si>
    <t>03.04.25
20.04.25</t>
  </si>
  <si>
    <t>06.04.25
26.04.25</t>
  </si>
  <si>
    <t>01.05.25
18.05.25</t>
  </si>
  <si>
    <t>11.05.25
28.05.25</t>
  </si>
  <si>
    <t>01.06.25
12.06.25</t>
  </si>
  <si>
    <t>05.06.25
25.06.25</t>
  </si>
  <si>
    <t>13.06.25
15.06.25</t>
  </si>
  <si>
    <t>03.07.25
23.07.25</t>
  </si>
  <si>
    <t>13.07.25
26.07.25</t>
  </si>
  <si>
    <t>04.08.25
24.08.25</t>
  </si>
  <si>
    <t xml:space="preserve">Навчально-тренувальний збір із загальної  фізичної підготовки_x000D_
</t>
  </si>
  <si>
    <t>07.08.25
27.08.25</t>
  </si>
  <si>
    <t xml:space="preserve">Навчально-тренувальний збір із поглибленого медичного огляду_x000D_
</t>
  </si>
  <si>
    <t>02.09.25
03.09.25</t>
  </si>
  <si>
    <t xml:space="preserve">Відновлювальний (реабілітаційний) навчально-тренувальний збір_x000D_
</t>
  </si>
  <si>
    <t>07.09.25
24.09.25</t>
  </si>
  <si>
    <t>02.10.25
22.10.25</t>
  </si>
  <si>
    <t>05.10.25
22.10.25</t>
  </si>
  <si>
    <t>28.10.25
29.10.25</t>
  </si>
  <si>
    <t>02.11.25
19.11.25</t>
  </si>
  <si>
    <t>06.11.25
26.11.25</t>
  </si>
  <si>
    <t>04.12.25
21.12.25</t>
  </si>
  <si>
    <t>07.12.25
24.12.25</t>
  </si>
  <si>
    <t>25.12.25
26.12.25</t>
  </si>
  <si>
    <t xml:space="preserve">Командний чемпіонат України з легкої атлетики у приміщенні серед юніорів_x000D_
</t>
  </si>
  <si>
    <t>17.01.25
19.01.25</t>
  </si>
  <si>
    <t>24.01.25
26.01.25</t>
  </si>
  <si>
    <t>29.01.25
20.02.25</t>
  </si>
  <si>
    <t>17.02.25
19.02.25</t>
  </si>
  <si>
    <t>20.02.25
23.02.25</t>
  </si>
  <si>
    <t>Навчально-тренувальний збір із загальної фізичної підготовки</t>
  </si>
  <si>
    <t>09.03.25
29.03.25</t>
  </si>
  <si>
    <t>Луцьк
ЦОП</t>
  </si>
  <si>
    <t>Ів.-Фр.  Ворохта
ЦОП</t>
  </si>
  <si>
    <t>04.05.25
24.05.25</t>
  </si>
  <si>
    <t>28.05.25
20.06.25</t>
  </si>
  <si>
    <t>05.06.25
07.06.25</t>
  </si>
  <si>
    <t>Чемпіонат України з легкої атлетики серед молоді</t>
  </si>
  <si>
    <t>20.06.25
21.06.25</t>
  </si>
  <si>
    <t>Львів
ЦОП</t>
  </si>
  <si>
    <t>22.06.25
12.07.25</t>
  </si>
  <si>
    <t>Командний чемпіонат України з легкої атлетики серед юніорів</t>
  </si>
  <si>
    <t>28.06.25
29.06.25</t>
  </si>
  <si>
    <t>Б. Церква
ЦОП</t>
  </si>
  <si>
    <t>Чемпіонат України з легкої атлетики серед юніорів</t>
  </si>
  <si>
    <t>10.07.25
12.07.25</t>
  </si>
  <si>
    <t>12.07.25
31.07.25</t>
  </si>
  <si>
    <t>01.08.25
03.08.25</t>
  </si>
  <si>
    <t>O/K</t>
  </si>
  <si>
    <t>07.09.25
26.09.25</t>
  </si>
  <si>
    <t>28.09.25
18.10.25</t>
  </si>
  <si>
    <t>17.10.25
18.10.25</t>
  </si>
  <si>
    <t>Івано-Франківськ
ЦОП</t>
  </si>
  <si>
    <t>02.11.25
22.11.25</t>
  </si>
  <si>
    <t>22.11.25
13.12.25</t>
  </si>
  <si>
    <t>Всього заходів:25</t>
  </si>
  <si>
    <t>Всього заходів: 15</t>
  </si>
  <si>
    <t>20.01.25    29.01.25</t>
  </si>
  <si>
    <t xml:space="preserve"> ЦОП</t>
  </si>
  <si>
    <t>05.02.25       24.02.25</t>
  </si>
  <si>
    <t>27.02.25     18.03.25</t>
  </si>
  <si>
    <t>26.03.25   14.04.25</t>
  </si>
  <si>
    <t>16.04.25     25.04.25</t>
  </si>
  <si>
    <t>02.05.25   21.05.25</t>
  </si>
  <si>
    <t>26.05.25  04.06.25</t>
  </si>
  <si>
    <t>10.06.25   27.06.25</t>
  </si>
  <si>
    <t>04.07.25   23.07.25</t>
  </si>
  <si>
    <t>30.07.25 18.08.25</t>
  </si>
  <si>
    <t>22.08.25   10.09.25</t>
  </si>
  <si>
    <t>12.09.25 01.10.25</t>
  </si>
  <si>
    <t>09.10.25 20.10.25</t>
  </si>
  <si>
    <t>03.11.25 17.11.25</t>
  </si>
  <si>
    <t>01.12.25 15.12.25</t>
  </si>
  <si>
    <t xml:space="preserve">Центр олімпійської  підготовки з художньої гімнастики : </t>
  </si>
  <si>
    <t>НТЗ з ЗФП та СФП</t>
  </si>
  <si>
    <t>січень</t>
  </si>
  <si>
    <t>за призначенням</t>
  </si>
  <si>
    <t>Області, ДШВСМ</t>
  </si>
  <si>
    <t>Чемпіонат  України  серед  чоловіків та жінок до 23 років (U23)</t>
  </si>
  <si>
    <t xml:space="preserve">07.02.25      10.02.25
</t>
  </si>
  <si>
    <t>О</t>
  </si>
  <si>
    <t>НТЗ з СФП та ЗФП</t>
  </si>
  <si>
    <t>березень</t>
  </si>
  <si>
    <t>Чемпіонат України серед юніорів та юніорок (U20)</t>
  </si>
  <si>
    <t>06.04.25 09.04.25</t>
  </si>
  <si>
    <t>НТЗ з  ЗФП та СФП</t>
  </si>
  <si>
    <t>травень</t>
  </si>
  <si>
    <t xml:space="preserve">Чемпіонат України серед чоловіків </t>
  </si>
  <si>
    <t>06.06.25
09.06.25</t>
  </si>
  <si>
    <t>серпень</t>
  </si>
  <si>
    <t>Всеукраїнський турнір серед чоловіків «Тернове поле» на честь ЗТУ Віталія Назарчука, присвяченого пам'яті загиблих воїнів України</t>
  </si>
  <si>
    <t>29.08.25
31.08.25</t>
  </si>
  <si>
    <t>Тернопіль</t>
  </si>
  <si>
    <t>листопад</t>
  </si>
  <si>
    <t>Кубок України серед чоловіків  та жінок</t>
  </si>
  <si>
    <t>29.11.25   02.12.25</t>
  </si>
  <si>
    <t>всього заходів:  10</t>
  </si>
  <si>
    <t xml:space="preserve">Чемпіонат України (дорослі до 23 років, U23) </t>
  </si>
  <si>
    <t xml:space="preserve">24.01.25      26.01.25
</t>
  </si>
  <si>
    <t>березень-квітень</t>
  </si>
  <si>
    <t xml:space="preserve">Чемпіонат України  (юніори, U20) </t>
  </si>
  <si>
    <t xml:space="preserve">Чемпіонат України  (U17) </t>
  </si>
  <si>
    <t>16.04.25    18.04.25</t>
  </si>
  <si>
    <t>червень</t>
  </si>
  <si>
    <t xml:space="preserve">Кубок України </t>
  </si>
  <si>
    <t>30.06.25        01.07.25</t>
  </si>
  <si>
    <t>липень</t>
  </si>
  <si>
    <t>Всеукраїнський турнір, пам'яті Є. Ворка (U20)</t>
  </si>
  <si>
    <t>25.07.25
27.07.25</t>
  </si>
  <si>
    <t>вересень</t>
  </si>
  <si>
    <t>жовтень</t>
  </si>
  <si>
    <t>Всеукраїнські змагання "Кубок України серед молоді" (2005-2007р.н.)</t>
  </si>
  <si>
    <t>15.11.25
17.11.25</t>
  </si>
  <si>
    <t>Чемпіонат України</t>
  </si>
  <si>
    <t>28.11.25    30.11.25</t>
  </si>
  <si>
    <t>квітень</t>
  </si>
  <si>
    <t xml:space="preserve">Чемпіонат України </t>
  </si>
  <si>
    <t>01.07.25
05.07.25</t>
  </si>
  <si>
    <t>Вінниця</t>
  </si>
  <si>
    <t xml:space="preserve">Чемпіонат України серед юніорів до 20 років та молоді до 23 років </t>
  </si>
  <si>
    <t>21.10.25  25.10.25</t>
  </si>
  <si>
    <t>Луцьк</t>
  </si>
  <si>
    <t>Кубок України серед чоловіків та жінок</t>
  </si>
  <si>
    <t>25.11.25 30.11.25</t>
  </si>
  <si>
    <t>лютий</t>
  </si>
  <si>
    <t>НТЗ З СФП</t>
  </si>
  <si>
    <t>23.04.25
27.04.25</t>
  </si>
  <si>
    <t>Черкаська</t>
  </si>
  <si>
    <t>О/К</t>
  </si>
  <si>
    <t>Чемпіонат України з марафону, присвячений пам'яті воїна-спортсмена Ігоря Присяжнюка</t>
  </si>
  <si>
    <t>07.05.25
10.05.25</t>
  </si>
  <si>
    <t xml:space="preserve">Чемпіонат України серед юніорів та молоді до 23 років            </t>
  </si>
  <si>
    <t>04.06.25
08.06.25</t>
  </si>
  <si>
    <t>09.07.25
13.07.25</t>
  </si>
  <si>
    <t>всього заходів: 10</t>
  </si>
  <si>
    <t>Командний чемпіонат України</t>
  </si>
  <si>
    <t>08.04.25
11.04.25</t>
  </si>
  <si>
    <t>Кубок України</t>
  </si>
  <si>
    <t>30.05.25
02.06.25</t>
  </si>
  <si>
    <t xml:space="preserve">Чемпіонат України серед юніорів та молоді до 23 років </t>
  </si>
  <si>
    <t>03.06.25
06.06.25</t>
  </si>
  <si>
    <t xml:space="preserve">НТЗ з СФП </t>
  </si>
  <si>
    <t>Особистий чемпіонат України</t>
  </si>
  <si>
    <t>14.10.25
17.10.25</t>
  </si>
  <si>
    <t>Командний чемпіонат України з легкої атлетики серед юніорів у приміщенні</t>
  </si>
  <si>
    <t>18.01.25      19.01.25</t>
  </si>
  <si>
    <t>Командний чемпіонат України з легкої атлетики у приміщенні</t>
  </si>
  <si>
    <t>25.01.25    26.01.25</t>
  </si>
  <si>
    <t xml:space="preserve">Кубок України з легкої атлетики у приміщенні </t>
  </si>
  <si>
    <t>14.02.25    15.02.25</t>
  </si>
  <si>
    <t>Чемпіонат України з легкої атлетики серед юніорів у приміщенні</t>
  </si>
  <si>
    <t>18.02.25      19.02.25</t>
  </si>
  <si>
    <t xml:space="preserve">Чемпіонат України з легкої атлетики серед дорослих і молоді   у приміщенні </t>
  </si>
  <si>
    <t>21.02.25
23.02.25</t>
  </si>
  <si>
    <t>Чемпіонат України з легкої атлетики зі спортивної ходьби серед дорослих, молоді, юніорів</t>
  </si>
  <si>
    <t xml:space="preserve">28.03.25   29.03.25
</t>
  </si>
  <si>
    <t xml:space="preserve">Кубок України з легкої атлетики серед юніорів </t>
  </si>
  <si>
    <t>31.05.25    01.06.25</t>
  </si>
  <si>
    <t>Кропивницький</t>
  </si>
  <si>
    <t>Командний чемпіонат України з легкої атлетики серед дорослих та молоді</t>
  </si>
  <si>
    <t>05.06.25     07.06.25</t>
  </si>
  <si>
    <t xml:space="preserve">Чемпіонат України з легкої атлетики серед молоді </t>
  </si>
  <si>
    <t>Львів</t>
  </si>
  <si>
    <t>27.06.25     29.06.25</t>
  </si>
  <si>
    <t>Біла Церква</t>
  </si>
  <si>
    <t>Всеукраїнські змагання зі стрибків у висоту "Меморіал В. Лонського"</t>
  </si>
  <si>
    <t>Бердичів</t>
  </si>
  <si>
    <t xml:space="preserve">Чемпіонат України з легкої атлетики серед юніорів </t>
  </si>
  <si>
    <t xml:space="preserve">Чемпіонат України з легкої атлетики серед дорослих </t>
  </si>
  <si>
    <t xml:space="preserve">жовтень </t>
  </si>
  <si>
    <t>Чемпіонат України з легкої атлетики  зі спортивної ходьби на 20 км серед дорослих та молоді</t>
  </si>
  <si>
    <t>16.10.25 18.10.25</t>
  </si>
  <si>
    <t>Івано-Франківськ</t>
  </si>
  <si>
    <t>Всеукраїнські змагання зі спортивної ходьби "Кубок Карпат"</t>
  </si>
  <si>
    <t>07.11.25    08.11.25</t>
  </si>
  <si>
    <t>всього заходів: 20</t>
  </si>
  <si>
    <t xml:space="preserve">Чемпіонат України з фехтування серед юніорів  (шабля, шпага) </t>
  </si>
  <si>
    <t>19.01.25      21.01.25</t>
  </si>
  <si>
    <t>Чемпіонат України з фехтування серед юніорів  (рапіра)</t>
  </si>
  <si>
    <t>22.01.25     23.01.25</t>
  </si>
  <si>
    <t>Етап Кубка України- Всеукраїнські змагання найсильніших, (рапіра)</t>
  </si>
  <si>
    <t>27.01.25      28.01.25</t>
  </si>
  <si>
    <t>Етап Кубка України - Всеукраїнські змагання найсильніших, (шабля)</t>
  </si>
  <si>
    <t>13.02.25      14.02.25</t>
  </si>
  <si>
    <t xml:space="preserve">Етап Кубку України , шпага, чоловіки,  присвячений  пам’яті ЗТУ І. Величка 
</t>
  </si>
  <si>
    <t>лютий-березень</t>
  </si>
  <si>
    <t xml:space="preserve">Чемпіонат України з фехтування  </t>
  </si>
  <si>
    <t>19.04.25      22.04.25</t>
  </si>
  <si>
    <t>Київ</t>
  </si>
  <si>
    <t xml:space="preserve">Всеукраїнські змагання, присвячений  пам’яті Смірновського (шпага, молодь)
</t>
  </si>
  <si>
    <t>25.04.25      27.04.25</t>
  </si>
  <si>
    <t>Чемпіонат України з фехтування серед молоді</t>
  </si>
  <si>
    <t>10.05.25      14.05.25</t>
  </si>
  <si>
    <t>червень- липень</t>
  </si>
  <si>
    <t>Чемпіонат України серед юніорів</t>
  </si>
  <si>
    <t>02.10.25      05.10.25</t>
  </si>
  <si>
    <t xml:space="preserve">Кубок України з фехтування </t>
  </si>
  <si>
    <t>25.10.25      28.10.25</t>
  </si>
  <si>
    <t xml:space="preserve">Етап Кубку України,  шпага,  присвячений  пам'яті Л. Авербаха </t>
  </si>
  <si>
    <t>Чемпіонат України з фехтування, Турнір пам'яті Андрієвського (рапіра, шабля)</t>
  </si>
  <si>
    <t xml:space="preserve">Чемпіонат України з фехтування на шпагах серед юнаків та дівчат </t>
  </si>
  <si>
    <t>грудень</t>
  </si>
  <si>
    <t xml:space="preserve">Чемпіонат України з фехтування на рапірах серед юнаків та дівчат </t>
  </si>
  <si>
    <t xml:space="preserve">Чемпіонат України з фехтування на шаблях серед юнаків та дівчат  </t>
  </si>
  <si>
    <t>всього заходів: 21</t>
  </si>
  <si>
    <t xml:space="preserve">Чемпіонат України  </t>
  </si>
  <si>
    <t>15.01.25  20.01.25</t>
  </si>
  <si>
    <t xml:space="preserve">Львівська </t>
  </si>
  <si>
    <t xml:space="preserve">Всеукраїнські змагання серед  юнаків та дівчат   </t>
  </si>
  <si>
    <t>27.01.25  31.01.25</t>
  </si>
  <si>
    <t>09.02.25  13.02.25</t>
  </si>
  <si>
    <t xml:space="preserve">Чемпіонат України серед юніорів та молоді            (U-23) </t>
  </si>
  <si>
    <t>20.02.25  24.02.25</t>
  </si>
  <si>
    <t xml:space="preserve">Чемпіонат України серед  юнаків та дівчат   </t>
  </si>
  <si>
    <t>01.03.25  06.03.25</t>
  </si>
  <si>
    <t xml:space="preserve">Всеукраїнські змагання серед  юнаків та дівчат, фінал  </t>
  </si>
  <si>
    <t>11.03.25  13.03.25</t>
  </si>
  <si>
    <t xml:space="preserve">Розіграш Кубка України, фінал, присвячений пам'яті загиблих воїнів України </t>
  </si>
  <si>
    <t>14.03.25 17.03.25</t>
  </si>
  <si>
    <t>Львівська</t>
  </si>
  <si>
    <t>Розіграш Кубка України з лижних гонок на лижоролерах, етап</t>
  </si>
  <si>
    <t>16.07.25 19.07.25</t>
  </si>
  <si>
    <t>Тернопільська</t>
  </si>
  <si>
    <t>Відкритий Кубок ДШВСМ пам'яті тренера  Сергія Мартинова</t>
  </si>
  <si>
    <t xml:space="preserve">серпень
</t>
  </si>
  <si>
    <t>Розіграш Кубка України з лижних гонок на лижоролерах, етап, присвячений пам'яті загиблих воїнів України</t>
  </si>
  <si>
    <t>04.09.25 08.09.25</t>
  </si>
  <si>
    <t>Чемпіонат  України з лижних гонок на лижоролерах серед юнаків та дівчат</t>
  </si>
  <si>
    <t>14.09.25 18.09.25</t>
  </si>
  <si>
    <t>Чемпіонат  України з лижних гонок на лижоролерах серед дорослих та юніорів</t>
  </si>
  <si>
    <t>19.09.25 23.09.25</t>
  </si>
  <si>
    <t xml:space="preserve">Розіграш Кубка України, етап, присвячений пам'яті загиблих воїнів України </t>
  </si>
  <si>
    <t>20.12.25
24.12.25</t>
  </si>
  <si>
    <t>ДШВСМ                                                                 всього заходів: 110</t>
  </si>
  <si>
    <t>Гірськолижннй спорт</t>
  </si>
  <si>
    <t>НТЗ  із спеціальної підготовки з гірськолижного спорту, спеціальна фізична підготовка</t>
  </si>
  <si>
    <t>03.01.25
11.01.25</t>
  </si>
  <si>
    <t>НТЗ  із спеціальної підготовки з гірськолижного спорту</t>
  </si>
  <si>
    <t>11.01.25 26.01.25</t>
  </si>
  <si>
    <t>Австрія, 
ЦОП</t>
  </si>
  <si>
    <t>26.01.25 31.01.25</t>
  </si>
  <si>
    <t>ГСК "Красія"
ЦОП</t>
  </si>
  <si>
    <t>31.01.25
10.02.25</t>
  </si>
  <si>
    <t>11.02.25
15.02.25</t>
  </si>
  <si>
    <t>11.02.25
25.02.25</t>
  </si>
  <si>
    <t>26.02.25
15.03.25</t>
  </si>
  <si>
    <t>26.02.25 06.03.25</t>
  </si>
  <si>
    <t>Італія, 
ЦОП</t>
  </si>
  <si>
    <t>20.03.25 02.04.25</t>
  </si>
  <si>
    <t>16.03.25 20.03.25</t>
  </si>
  <si>
    <t>Польща, 
ЦОП</t>
  </si>
  <si>
    <t>20.03.25
02.04.25</t>
  </si>
  <si>
    <t>02.04.25
13.04.25</t>
  </si>
  <si>
    <t>Італія,
ЦОП</t>
  </si>
  <si>
    <t>02.07.25
17.07.25</t>
  </si>
  <si>
    <t>18.07.25
02.08.25</t>
  </si>
  <si>
    <t>Литва
ЦОП</t>
  </si>
  <si>
    <t>06.08.25
17.08.25</t>
  </si>
  <si>
    <t>25.09.25 06.10.25</t>
  </si>
  <si>
    <t>НТЗ із спеціальної підготовки з гірськолижного спорту, спеціальна фізична підготовка</t>
  </si>
  <si>
    <t>11.10.25
19.10.25</t>
  </si>
  <si>
    <t>НТЗ із спеціальної підготовки з гірськолижного спорту</t>
  </si>
  <si>
    <t>20.10.25 04.11.25</t>
  </si>
  <si>
    <t>16.11.25
05.12.25</t>
  </si>
  <si>
    <t>11.12.25
25.12.25</t>
  </si>
  <si>
    <t>03.01.25
24.01.25</t>
  </si>
  <si>
    <t>Італія
ЦОП</t>
  </si>
  <si>
    <t>25.01.25 31.01.25</t>
  </si>
  <si>
    <t>01.02.25
16.02.25</t>
  </si>
  <si>
    <t>17.02.25
03.03.25</t>
  </si>
  <si>
    <t>04.03.25
14.03.25</t>
  </si>
  <si>
    <t>15.03.25 31.03.25</t>
  </si>
  <si>
    <t>01.04.25 12.04.25</t>
  </si>
  <si>
    <t>Словаччина
ЦОП</t>
  </si>
  <si>
    <t>28.05.25 10.06.25</t>
  </si>
  <si>
    <t>25.06.25
10.06.25</t>
  </si>
  <si>
    <t>11.07.25
23.07.25</t>
  </si>
  <si>
    <t>01.08.25
14.08.25</t>
  </si>
  <si>
    <t>20.08.25
02.09.25</t>
  </si>
  <si>
    <t>05.09.25
15.09.25</t>
  </si>
  <si>
    <t>20.09.25
03.10.25</t>
  </si>
  <si>
    <t>14.10.25 30.10.25</t>
  </si>
  <si>
    <t>13.11.25
24.11.25</t>
  </si>
  <si>
    <t>25.11.25
04.12.25</t>
  </si>
  <si>
    <t xml:space="preserve">НТЗ із спеціальної підготовки до міжнародних спортивних змагань з лижних гонок </t>
  </si>
  <si>
    <t>04.01.25
12.01.25</t>
  </si>
  <si>
    <t>Львівська обл
ЦОП</t>
  </si>
  <si>
    <t>22.01.25
09.02.25</t>
  </si>
  <si>
    <t>Італія                               
ЦОП</t>
  </si>
  <si>
    <t>10.02.25
22.02.25</t>
  </si>
  <si>
    <t>Італія                                  
ЦОП</t>
  </si>
  <si>
    <t>25.02.25
05.03.25</t>
  </si>
  <si>
    <t>Львівська обл.
ЦОП</t>
  </si>
  <si>
    <t>09.03.25
20.03.25</t>
  </si>
  <si>
    <t>Естонія                             
ЦОП</t>
  </si>
  <si>
    <t xml:space="preserve">НТЗ із спеціальної підготовки з лижних гонок </t>
  </si>
  <si>
    <t>26.03.25
01.04.25</t>
  </si>
  <si>
    <t>Івано-Франківська обл.                      ТК "Буковель", 
ЦОП</t>
  </si>
  <si>
    <t>17.05.25
31.05.25</t>
  </si>
  <si>
    <t>01.07.25
20.07.25</t>
  </si>
  <si>
    <t>01.08.25
18.08.25</t>
  </si>
  <si>
    <t>Естонія, 
ЦОП</t>
  </si>
  <si>
    <t>19.08.25
25.08.25</t>
  </si>
  <si>
    <t>Львівська обл.                    
ЦОП</t>
  </si>
  <si>
    <t>01.09.25
12.09.25</t>
  </si>
  <si>
    <t>13.10.25
26.10.25</t>
  </si>
  <si>
    <t>01.11.25
21.11.25</t>
  </si>
  <si>
    <t>Фінляндія,  
ЦОП</t>
  </si>
  <si>
    <t>22.11.25
02.12.25</t>
  </si>
  <si>
    <t>Фінляндія, 
ЦОП</t>
  </si>
  <si>
    <t>04.12.25
15.12.25</t>
  </si>
  <si>
    <t>Словаччина, 
ЦОП</t>
  </si>
  <si>
    <t>16.12.25
29.12.25</t>
  </si>
  <si>
    <t>Львівська обл.                     
ЦОП</t>
  </si>
  <si>
    <t>Лижне двоборство</t>
  </si>
  <si>
    <t>НТЗ із спеціальної підготовки до міжнародних спортивних змагань з лижного двоборства</t>
  </si>
  <si>
    <t>03.01.25
16.01.25</t>
  </si>
  <si>
    <t>Німеччина 
ЦОП</t>
  </si>
  <si>
    <t>16.01.25
27.01.25</t>
  </si>
  <si>
    <t>Австрія 
ЦОП</t>
  </si>
  <si>
    <t>01.02.25
10.02.25</t>
  </si>
  <si>
    <t>Словенія 
ЦОП</t>
  </si>
  <si>
    <t>22.02.25
10.03.25</t>
  </si>
  <si>
    <t>15.03.25
21.03.25</t>
  </si>
  <si>
    <t>Івано-Франківська обл.                                   Буковель/Ворохта 
ЦОП</t>
  </si>
  <si>
    <t>01.04.25
08.04.25</t>
  </si>
  <si>
    <t>10.05.25
16.05.25</t>
  </si>
  <si>
    <t>Тернопільска обл.                                 Кременець 
ЦОП</t>
  </si>
  <si>
    <t>20.05.25
28.05.25</t>
  </si>
  <si>
    <t>05.06.25
15.06.25</t>
  </si>
  <si>
    <t>01.07.25
12.07.25</t>
  </si>
  <si>
    <t>Польща 
ЦОП</t>
  </si>
  <si>
    <t>18.07.25
24.07.25</t>
  </si>
  <si>
    <t>27.07.25
05.08.25</t>
  </si>
  <si>
    <t>12.08.25
17.08.25</t>
  </si>
  <si>
    <t>20.08.25
26.08.25</t>
  </si>
  <si>
    <t>08.09.25
15.09.25</t>
  </si>
  <si>
    <t>25.09.25
01.10.25</t>
  </si>
  <si>
    <t>08.10.25
12.10.25</t>
  </si>
  <si>
    <t>19.10.25
25.10.25</t>
  </si>
  <si>
    <t>10.11.25
27.11.25</t>
  </si>
  <si>
    <t>Фінляндія 
ЦОП</t>
  </si>
  <si>
    <t>10.12.25
23.12.25</t>
  </si>
  <si>
    <t>Стрибки на лижах з трампліна</t>
  </si>
  <si>
    <t>НТЗ із спеціальної підготовки до міжнародних спортивних змагань зі стрибків на лижах з трампліна</t>
  </si>
  <si>
    <t>06.01.25
15.01.25</t>
  </si>
  <si>
    <t>Польща
ЦОП</t>
  </si>
  <si>
    <t>22.01.25
10.02.25</t>
  </si>
  <si>
    <t>Словенія
ЦОП</t>
  </si>
  <si>
    <t>17.02.25
09.03.25</t>
  </si>
  <si>
    <t>16.03.25
24.03.25</t>
  </si>
  <si>
    <t>04.04.25
11.04.25</t>
  </si>
  <si>
    <t>ТК "Буковель" 
ЦОП</t>
  </si>
  <si>
    <t>08.05.25
15.05.25</t>
  </si>
  <si>
    <t>м.Івано-Франківськ  
ЦОП</t>
  </si>
  <si>
    <t>17.06.25
26.06.25</t>
  </si>
  <si>
    <t>ТК "Буковель"/Ворохта 
ЦОП</t>
  </si>
  <si>
    <t>07.07.25
20.07.25</t>
  </si>
  <si>
    <t>18.08.25
29.08.25</t>
  </si>
  <si>
    <t>01.09.25
08.09.25</t>
  </si>
  <si>
    <t>10.09.25
23.09.25</t>
  </si>
  <si>
    <t>01.10.25
08.10.25</t>
  </si>
  <si>
    <t>20.10.25
29.10.25</t>
  </si>
  <si>
    <t>02.11.25
08.11.25</t>
  </si>
  <si>
    <t>12.11.25
23.11.25</t>
  </si>
  <si>
    <t>02.12.25
08.12.25</t>
  </si>
  <si>
    <t>04.12.25
17.12.25</t>
  </si>
  <si>
    <t>Сноубординг</t>
  </si>
  <si>
    <t>НТЗ зі спеціальної підготовки  до міжнародних спортивних змагань (паралельні дисципліни)</t>
  </si>
  <si>
    <t>06.01.25
27.01.25</t>
  </si>
  <si>
    <t>НТЗ зі спеціальної підготовки до міжнародних спортивних змагань (паралельні дисципліни)</t>
  </si>
  <si>
    <t>27.01.25
10.02.25</t>
  </si>
  <si>
    <t>10.02.25
28.02.25</t>
  </si>
  <si>
    <t>05.03.25
24.03.25</t>
  </si>
  <si>
    <t>Швейцарія
ЦОП</t>
  </si>
  <si>
    <t>25.03.25
10.04.25</t>
  </si>
  <si>
    <t>30.06.25
14.07.25</t>
  </si>
  <si>
    <t>15.07.25
28.07.25</t>
  </si>
  <si>
    <t>Німеччина
ЦОП</t>
  </si>
  <si>
    <t>30.07.25
14.08.25</t>
  </si>
  <si>
    <t>15.08.25
28.08.25</t>
  </si>
  <si>
    <t>30.08.25
14.09.25</t>
  </si>
  <si>
    <t>15.09.25
28.09.25</t>
  </si>
  <si>
    <t>30.09.25
08.10.25</t>
  </si>
  <si>
    <t>09.10.25
24.10.25</t>
  </si>
  <si>
    <t>31.10.25
09.11.25</t>
  </si>
  <si>
    <t>09.11.25
24.11.25</t>
  </si>
  <si>
    <t>28.11.25
07.12.25</t>
  </si>
  <si>
    <t>08.12.25
22.12.25</t>
  </si>
  <si>
    <t>23.12.25
28.12.25</t>
  </si>
  <si>
    <t>07.01.25
14.01.25</t>
  </si>
  <si>
    <t>14.01.25
20.01.25</t>
  </si>
  <si>
    <t>Франція
ЦОП</t>
  </si>
  <si>
    <t>20.01.25
27.01.25</t>
  </si>
  <si>
    <t>27.01.25
02.02.25</t>
  </si>
  <si>
    <t>02.02.25
10.02.25</t>
  </si>
  <si>
    <t>15.02.25
28.02.25</t>
  </si>
  <si>
    <t>10.03.25
17.03.25</t>
  </si>
  <si>
    <t>17.03.25
23.03.25</t>
  </si>
  <si>
    <t>15.04.25
29.04.25</t>
  </si>
  <si>
    <t>01.06.25
15.06.25</t>
  </si>
  <si>
    <t>01.07.25
15.07.25</t>
  </si>
  <si>
    <t>20.09.25
30.09.25</t>
  </si>
  <si>
    <t>20.10.25
04.11.25</t>
  </si>
  <si>
    <t>20.11.25
08.12.25</t>
  </si>
  <si>
    <t>08.12.25
23.12.25</t>
  </si>
  <si>
    <t>Фристайл</t>
  </si>
  <si>
    <t>НТЗ зі спеціальної підготовки до міжнародних спортивних змагань (акробатика)</t>
  </si>
  <si>
    <t>01.02.25
18.02.25</t>
  </si>
  <si>
    <t>ТК"Буковель"
ЦОП</t>
  </si>
  <si>
    <t>18.02.25
07.03.25</t>
  </si>
  <si>
    <t>18.03.25
07.04.25</t>
  </si>
  <si>
    <t>20.04.25
30.04.25</t>
  </si>
  <si>
    <t>22.05.25
04.06.25</t>
  </si>
  <si>
    <t>Швейцаpія                              ЦОП</t>
  </si>
  <si>
    <t>05.06.25
18.06.25</t>
  </si>
  <si>
    <t>08.07.25
20.07.25</t>
  </si>
  <si>
    <t>Чехія                                
ЦОП</t>
  </si>
  <si>
    <t>21.07.25
31.07.25</t>
  </si>
  <si>
    <t>01.08.25
15.08.25</t>
  </si>
  <si>
    <t>16.08.25
30.08.25</t>
  </si>
  <si>
    <t>25.09.25
10.10.25</t>
  </si>
  <si>
    <t>Івано-Франківськ                                
ЦОП</t>
  </si>
  <si>
    <t>28.10.25
08.11.25</t>
  </si>
  <si>
    <t>Австрія                                
ЦОП</t>
  </si>
  <si>
    <t>15.11.25
30.11.25</t>
  </si>
  <si>
    <t>Фінляндія                                ЦОП</t>
  </si>
  <si>
    <t>01.12.25
20.12.25</t>
  </si>
  <si>
    <t>Акробатика</t>
  </si>
  <si>
    <t>15.01.25
28.01.25</t>
  </si>
  <si>
    <t>02.02.25
17.02.25</t>
  </si>
  <si>
    <t>09.03.25
15.03.25</t>
  </si>
  <si>
    <t>27.03.25
09.04.25</t>
  </si>
  <si>
    <t>ТК "Буковель"  
ЦОП</t>
  </si>
  <si>
    <t>15.05.25
29.05.25</t>
  </si>
  <si>
    <t>м. Івано-Франківськ 
ЦОП</t>
  </si>
  <si>
    <t>03.07.25
12.07.25</t>
  </si>
  <si>
    <t>ТК "Буковель"           
ЦОП</t>
  </si>
  <si>
    <t>НТЗ із спеціальної підготовки з фристайлу до міжнародних спортивних змагань (могул)</t>
  </si>
  <si>
    <t>05.07.25
15.07.25</t>
  </si>
  <si>
    <t>Чехія                             
ЦОП</t>
  </si>
  <si>
    <t>05.08.25
15.08.25</t>
  </si>
  <si>
    <t>Чехія                              
ЦОП</t>
  </si>
  <si>
    <t>01.09.25
10.09.25</t>
  </si>
  <si>
    <t>м. Івано-Франківськ  
ЦОП</t>
  </si>
  <si>
    <t>06.10.25
10.10.25</t>
  </si>
  <si>
    <t>28.10.25
10.11.25</t>
  </si>
  <si>
    <t>Австрія                         
ЦОП</t>
  </si>
  <si>
    <t>25.11.25
11.12.25</t>
  </si>
  <si>
    <t>Фінляндія                         
ЦОП</t>
  </si>
  <si>
    <t>20.12.25
27.12.25</t>
  </si>
  <si>
    <t>ТК "Буковель"             
ЦОП</t>
  </si>
  <si>
    <t>Могул</t>
  </si>
  <si>
    <t>24.01.25 04.02.25</t>
  </si>
  <si>
    <t>НТЗ із спеціальної підготовки з фристайлу до міжнародних спортивних змагань (слоупстайл)</t>
  </si>
  <si>
    <t>05.02.25 15.02.25</t>
  </si>
  <si>
    <t>17.02.25
25.02.25</t>
  </si>
  <si>
    <t>Польща                              
ЦОП</t>
  </si>
  <si>
    <t>22.02.25
08.03.25</t>
  </si>
  <si>
    <t>26.02.25
08.03.25</t>
  </si>
  <si>
    <t>10.03.25
23.03.25</t>
  </si>
  <si>
    <t>Австрія                             
ЦОП</t>
  </si>
  <si>
    <t>15.03.25
28.03.25</t>
  </si>
  <si>
    <t>10.04.25
22.04.25</t>
  </si>
  <si>
    <t>10.05.25
20.05.25</t>
  </si>
  <si>
    <t>м. Рівне                               
ЦОП</t>
  </si>
  <si>
    <t>12.05.25
22.05.25</t>
  </si>
  <si>
    <t>10.06.25
23.06.25</t>
  </si>
  <si>
    <t>16.06.25
23.06.25</t>
  </si>
  <si>
    <t>Польша                         
ЦОП</t>
  </si>
  <si>
    <t>28.06.25
07.07.25</t>
  </si>
  <si>
    <t>м. Рівне                              
ЦОП</t>
  </si>
  <si>
    <t>10.07.25
23.07.25</t>
  </si>
  <si>
    <t>30.07.25
09.08.25</t>
  </si>
  <si>
    <t>10.08.25
24.08.25</t>
  </si>
  <si>
    <t>30.08.25
08.09.25</t>
  </si>
  <si>
    <t>04.10.25
09.10.25</t>
  </si>
  <si>
    <t>10.10.25
21.10.25</t>
  </si>
  <si>
    <t>10.11.25
24.11.25</t>
  </si>
  <si>
    <t>Слоупстайл</t>
  </si>
  <si>
    <t>Всього зборів: 20</t>
  </si>
  <si>
    <t>Всього зборів:  42</t>
  </si>
  <si>
    <t>Всього зборів: 17</t>
  </si>
  <si>
    <t>Всього зборів:  20</t>
  </si>
  <si>
    <t>Всього зборів: 16</t>
  </si>
  <si>
    <t>Всього зборів: 37</t>
  </si>
  <si>
    <t>Всього зборів:  15</t>
  </si>
  <si>
    <t>Всього зборів:  13</t>
  </si>
  <si>
    <t>Всього зборів: 24</t>
  </si>
  <si>
    <t>Всього зборів: 52</t>
  </si>
  <si>
    <t>Всього заходів: 184</t>
  </si>
  <si>
    <t>НТЗ дорослі та юнаки</t>
  </si>
  <si>
    <t xml:space="preserve">Львівська обл. </t>
  </si>
  <si>
    <t>НТЗ юніори та юніорки</t>
  </si>
  <si>
    <t>НТЗ команда Б резерв</t>
  </si>
  <si>
    <t>НТЗ юнаки</t>
  </si>
  <si>
    <t>Івано-Франківська обл.</t>
  </si>
  <si>
    <t>м.Арбер, Німеччина</t>
  </si>
  <si>
    <t>м.Якушице, Польща</t>
  </si>
  <si>
    <t>м.Осрблі, Словаччина</t>
  </si>
  <si>
    <t>м.Альтенбург, Німеччина</t>
  </si>
  <si>
    <t>м.Ріднаун, Італія</t>
  </si>
  <si>
    <t>м.Мартель, Італія</t>
  </si>
  <si>
    <t>м.Рупольдинг, Німеччина</t>
  </si>
  <si>
    <t>м.Ідре, Швеція</t>
  </si>
  <si>
    <t>м.Отепя, Естонія</t>
  </si>
  <si>
    <t>м.Естерсунд, Швеція</t>
  </si>
  <si>
    <t>НТЗ юніорки</t>
  </si>
  <si>
    <t>Тернопільська обл.</t>
  </si>
  <si>
    <t>НТЗ юніори</t>
  </si>
  <si>
    <t>Закарпатська обл.</t>
  </si>
  <si>
    <t>м.Рамзау, Німеччина</t>
  </si>
  <si>
    <t>м.Обертіллах, Австрія</t>
  </si>
  <si>
    <t>м.Бейтостоллен, Норвегія</t>
  </si>
  <si>
    <t>м.Ленцерхайде, Швейцарія</t>
  </si>
  <si>
    <t>Всього заходів: 75</t>
  </si>
  <si>
    <t>03.01.25
19.01.25</t>
  </si>
  <si>
    <t>05.01.25
25.01.25</t>
  </si>
  <si>
    <t>05.01.25
20.01.25</t>
  </si>
  <si>
    <t>07.01.25
12.01.25</t>
  </si>
  <si>
    <t>13.01.25
19.01.25</t>
  </si>
  <si>
    <t>13.01.25
20.01.25</t>
  </si>
  <si>
    <t>20.01.25
26.01.25</t>
  </si>
  <si>
    <t>20.01.25
06.02.25</t>
  </si>
  <si>
    <t>21.01.25
02.02.25</t>
  </si>
  <si>
    <t>21.01.25
09.02.25</t>
  </si>
  <si>
    <t>27.01.25
06.02.25</t>
  </si>
  <si>
    <t>03.02.25
10.02.25</t>
  </si>
  <si>
    <t>07.02.25
23.02.25</t>
  </si>
  <si>
    <t>08.02.25
23.02.25</t>
  </si>
  <si>
    <t>11.02.25
23.02.25</t>
  </si>
  <si>
    <t>17.02.25
24.02.25</t>
  </si>
  <si>
    <t>24.02.25
06.03.25</t>
  </si>
  <si>
    <t>24.02.25
10.03.25</t>
  </si>
  <si>
    <t>01.03.25
22.03.25</t>
  </si>
  <si>
    <t>08.03.25
24.03.25</t>
  </si>
  <si>
    <t>11.03.25
24.03.25</t>
  </si>
  <si>
    <t>18.03.25
23.03.25</t>
  </si>
  <si>
    <t>24.03.25
31.03.25</t>
  </si>
  <si>
    <t>25.03.25
31.03.25</t>
  </si>
  <si>
    <t>01.05.25
15.05.25</t>
  </si>
  <si>
    <t>01.05.25
14.05.25</t>
  </si>
  <si>
    <t>02.05.25
16.05.25</t>
  </si>
  <si>
    <t>03.05.25
18.05.25</t>
  </si>
  <si>
    <t>15.05.25
30.05.25</t>
  </si>
  <si>
    <t>18.05.25
01.06.25</t>
  </si>
  <si>
    <t>25.05.25
14.06.25</t>
  </si>
  <si>
    <t>25.05.25
10.06.25</t>
  </si>
  <si>
    <t>05.06.25
23.06.25</t>
  </si>
  <si>
    <t>10.06.25
28.06.25</t>
  </si>
  <si>
    <t>17.06.25
04.07.25</t>
  </si>
  <si>
    <t>18.06.25
04.07.25</t>
  </si>
  <si>
    <t>19.06.25
03.07.25</t>
  </si>
  <si>
    <t>01.07.25
18.07.25</t>
  </si>
  <si>
    <t>08.07.25
28.07.25</t>
  </si>
  <si>
    <t>10.07.25
30.07.25</t>
  </si>
  <si>
    <t>25.07.25
12.08.25</t>
  </si>
  <si>
    <t>03.08.25
24.08.25</t>
  </si>
  <si>
    <t>05.08.25
22.08.25</t>
  </si>
  <si>
    <t>05.08.25
25.08.25</t>
  </si>
  <si>
    <t>13.08.25
25.08.25</t>
  </si>
  <si>
    <t>25.08.25
04.09.25</t>
  </si>
  <si>
    <t>25.08.25
30.05.25</t>
  </si>
  <si>
    <t>26.08.25
31.08.25</t>
  </si>
  <si>
    <t>26.08.25
04.09.25</t>
  </si>
  <si>
    <t>03.09.25
22.09.25</t>
  </si>
  <si>
    <t>03.09.25
24.09.25</t>
  </si>
  <si>
    <t>05.09.25
24.09.25</t>
  </si>
  <si>
    <t>09.09.25
23.09.25</t>
  </si>
  <si>
    <t>22.09.25
28.09.25</t>
  </si>
  <si>
    <t>30.09.25
12.10.25</t>
  </si>
  <si>
    <t>01.10.25
18.10.25</t>
  </si>
  <si>
    <t>01.10.25
15.10.25</t>
  </si>
  <si>
    <t>02.10.25
16.10.25</t>
  </si>
  <si>
    <t>17.10.25
30.10.25</t>
  </si>
  <si>
    <t>18.10.25
04.11.25</t>
  </si>
  <si>
    <t>24.10.25
05.11.25</t>
  </si>
  <si>
    <t>05.11.25
25.11.25</t>
  </si>
  <si>
    <t>26.11.25
18.12.25</t>
  </si>
  <si>
    <t>01.12.25
07.12.25</t>
  </si>
  <si>
    <t>08.12.25
14.12.25</t>
  </si>
  <si>
    <t>15.12.25
21.12.25</t>
  </si>
  <si>
    <t>22.12.25
28.12.25</t>
  </si>
  <si>
    <t>22.12.25
29.12.25</t>
  </si>
  <si>
    <t>Календарний  план спортивних заходів  державної установи "Державний центр олімпійської підготовки з біатлону" (ДЦОП з біатлону)</t>
  </si>
  <si>
    <t>Плавання синхронне</t>
  </si>
  <si>
    <t>НТЗ зі спеціальної підготовки до всеукраїнських та міжнародних змагань</t>
  </si>
  <si>
    <t>06.01.25 25.01.25</t>
  </si>
  <si>
    <t>03.02.25 22.02.25</t>
  </si>
  <si>
    <t>26.02.25 15.03.25</t>
  </si>
  <si>
    <t>18.03.25 06.04.25</t>
  </si>
  <si>
    <t>14.04.25 03.05.25</t>
  </si>
  <si>
    <t>12.05.25 31.05.25</t>
  </si>
  <si>
    <t>11.06.25 04.07.25</t>
  </si>
  <si>
    <t>28.07.25 16.08.25</t>
  </si>
  <si>
    <t>08.09.25 01.10.25</t>
  </si>
  <si>
    <t>06.10.25 25.10.25</t>
  </si>
  <si>
    <t>03.11.25
22.11.25</t>
  </si>
  <si>
    <t>26.11.25 19.12.25</t>
  </si>
  <si>
    <t>Стрибки у воду</t>
  </si>
  <si>
    <t>06.01.25 29.01.25</t>
  </si>
  <si>
    <t>10.02.25 27.02.25</t>
  </si>
  <si>
    <t>06.03.25 29.03.25</t>
  </si>
  <si>
    <t>07.04.25 30.04.25</t>
  </si>
  <si>
    <t>05.05.25 22.05.25</t>
  </si>
  <si>
    <t>02.06.25 25.06.25</t>
  </si>
  <si>
    <t>03.07.25 26.07.25</t>
  </si>
  <si>
    <t>04.08.25 21.08.25</t>
  </si>
  <si>
    <t>08.09.25 25.09.25</t>
  </si>
  <si>
    <t>08.10.25 25.10.25</t>
  </si>
  <si>
    <t>01.12.25 20.12.25</t>
  </si>
  <si>
    <t>Всього заходів: 24</t>
  </si>
  <si>
    <t>Навчально-тренувальний збір</t>
  </si>
  <si>
    <t>Командний чемпіонат України серед чоловікив та жінок</t>
  </si>
  <si>
    <t>Україна</t>
  </si>
  <si>
    <t>3401220</t>
  </si>
  <si>
    <t>Змішшаний командний чемпіонат України (суперліга)</t>
  </si>
  <si>
    <t>Чемпіонат України U-19 серед молоді 2007 р.н.</t>
  </si>
  <si>
    <t>бадмінтон</t>
  </si>
  <si>
    <t>Календарний  план спортивних заходів  державної установи "Східний державний ЦОП з легкої атлетики"</t>
  </si>
  <si>
    <t>волейбол пляжний</t>
  </si>
  <si>
    <t xml:space="preserve"> м.Київ, ЦОП</t>
  </si>
  <si>
    <t>м.Київ, ЦОП</t>
  </si>
  <si>
    <t>Чемпіонат України , тур               (у приміщенні)</t>
  </si>
  <si>
    <t>4</t>
  </si>
  <si>
    <t>Україна, ЦОП</t>
  </si>
  <si>
    <t>30</t>
  </si>
  <si>
    <t>8</t>
  </si>
  <si>
    <t xml:space="preserve"> м.Суми, ЦОП</t>
  </si>
  <si>
    <t>Чемпіонат України до 19 років (юнаки, дівчата)</t>
  </si>
  <si>
    <t>20</t>
  </si>
  <si>
    <t>6</t>
  </si>
  <si>
    <t>Чемпіонат України до 22 років (юніори, юніорки)</t>
  </si>
  <si>
    <t>Чемпіонат України до 18 років (юнаки, дівчата)</t>
  </si>
  <si>
    <t>2</t>
  </si>
  <si>
    <t>Чемпіонат України до 20 років (юніори, юніорки)</t>
  </si>
  <si>
    <t>Чемпіонат України , тур</t>
  </si>
  <si>
    <t>Чемпіонат України, тур</t>
  </si>
  <si>
    <t>Чемпіонат України до 21 року (юніори, юніорки)</t>
  </si>
  <si>
    <t>м.Київ,  ЦОП</t>
  </si>
  <si>
    <t>Чемпіонат України, фінал</t>
  </si>
  <si>
    <t>Чемпіонат України, тур (у приміщенні)</t>
  </si>
  <si>
    <t>ДЦОП із бадмінтону та волейболу пляжного</t>
  </si>
  <si>
    <t>03.02.25 23.02.25</t>
  </si>
  <si>
    <t>03.03.25 23.03.25</t>
  </si>
  <si>
    <t>20.03.25 23.03.25</t>
  </si>
  <si>
    <t>02.04.25 21.04.25</t>
  </si>
  <si>
    <t>17.04.25 20.04.25</t>
  </si>
  <si>
    <t>07.05.25 27.05.25</t>
  </si>
  <si>
    <t>05.06.25 25.06.25</t>
  </si>
  <si>
    <t>07.07.25 26.07.25</t>
  </si>
  <si>
    <t>04.08.25 23.08.25</t>
  </si>
  <si>
    <t>01.09.25 21.09.25</t>
  </si>
  <si>
    <t>18.09.25 21.09.25</t>
  </si>
  <si>
    <t>27.09.25 30.09.25</t>
  </si>
  <si>
    <t>05.10.25 25.10.25</t>
  </si>
  <si>
    <t>13.11.25 16.11.25</t>
  </si>
  <si>
    <t>03.11.25 23.11.25</t>
  </si>
  <si>
    <t>01.12.25 21.12.25</t>
  </si>
  <si>
    <t>10.02.25 26.02.25</t>
  </si>
  <si>
    <t>27.02.25 02.03.25</t>
  </si>
  <si>
    <t>11.03.25 30.03.25</t>
  </si>
  <si>
    <t>31.03.25 09.04.25</t>
  </si>
  <si>
    <t>10.04.25 13.04.25</t>
  </si>
  <si>
    <t>01.05.25 04.05.25</t>
  </si>
  <si>
    <t>09.05.25 28.05.25</t>
  </si>
  <si>
    <t>15.05.25 18.05.25</t>
  </si>
  <si>
    <t>22.05.25 25.05.25</t>
  </si>
  <si>
    <t>29.05.25 01.06.25</t>
  </si>
  <si>
    <t>02.06.25 18.06.25</t>
  </si>
  <si>
    <t>19.06.25 22.06.25</t>
  </si>
  <si>
    <t>23.06.25 09.07.25</t>
  </si>
  <si>
    <t>03.07.25 06.07.25</t>
  </si>
  <si>
    <t>10.07.25 13.07.25</t>
  </si>
  <si>
    <t>14.07.25 30.07.25</t>
  </si>
  <si>
    <t>31.07.25 03.08.25</t>
  </si>
  <si>
    <t>04.08.25 20.08.25</t>
  </si>
  <si>
    <t>21.08.25 24.08.25</t>
  </si>
  <si>
    <t>25.08.25 10.09.25</t>
  </si>
  <si>
    <t>11.09.25 14.09.25</t>
  </si>
  <si>
    <t>01.10.25 20.10.25</t>
  </si>
  <si>
    <t>01.10.25 10.10.25</t>
  </si>
  <si>
    <t>21.10.25 31.10.25</t>
  </si>
  <si>
    <t>01.11.25 19.11.25</t>
  </si>
  <si>
    <t>20.11.25 23.11.25</t>
  </si>
  <si>
    <t>01.12.25 14.12.25</t>
  </si>
  <si>
    <t>Всього з бадмінтону</t>
  </si>
  <si>
    <t xml:space="preserve">Всього заходів:17 </t>
  </si>
  <si>
    <t>Всього з волейболу пляжного</t>
  </si>
  <si>
    <t>Календарний  план спортивних заходів  державної установи "Західний державний ЦОП з легкої атлетики"</t>
  </si>
  <si>
    <t>05.01.25
22.01.25</t>
  </si>
  <si>
    <t xml:space="preserve">Чемпіонат України з легкої атлетики в приміщенні серед юніорів_x000D_
_x000D_
</t>
  </si>
  <si>
    <t xml:space="preserve">Чемпіонат України з легкої атлетики серед юнаків та дівчат 2008 р.н. та молодших
_x000D_
_x000D_
</t>
  </si>
  <si>
    <t xml:space="preserve">Чемпіонат України з легкої атлетики серед дорослих, командний чемпіонат України з багатоборства серед дорослих та молоді_x000D_
</t>
  </si>
  <si>
    <t>31.07.25
03.08.25</t>
  </si>
  <si>
    <t>Командний чемпіонат України з легкої атлетики у приміщенні, чемпіонат України з багатоборства серед дорослих, молоді та юніорів</t>
  </si>
  <si>
    <t xml:space="preserve">Чемпіонат України з легкої атлетики у приміщенні серед юніорів_x000D_
</t>
  </si>
  <si>
    <t>Чемпіонат України з легкої атлетики серед дорослих та молоді  у приміщенні, командний чемпіонат України з багатоборства серед дорослих, молоді та юніорів</t>
  </si>
  <si>
    <t xml:space="preserve">Чемпіонат України з легкої атлетики зі спортивної ходьби серед дорослих, молоді, юніорів та юнаків_x000D_
</t>
  </si>
  <si>
    <t>04.04.25
05.04.25</t>
  </si>
  <si>
    <t>Командний чемпіонат України з легкої атлетики серед дорослих та молоді,  чемпіонат України з  багатоборства серед дорослих та молоді</t>
  </si>
  <si>
    <t>Чемпіонат України з легкої атлетики серед дорослих, командний чемпіонат України з багатоборства серед дорослих та молоді</t>
  </si>
  <si>
    <t>Чемпіонат України з легкої атлетики  зі спортивної ходьби на 20 км серед дорослих та молоді, командний чемпіонат України з легкої атлетики зі спортивної ходьби серед ДЮСШ та СДЮШОР</t>
  </si>
  <si>
    <t>14.01.25 24.01.25</t>
  </si>
  <si>
    <t>Італія                             
ЦОП</t>
  </si>
  <si>
    <t>05.01.25
13.01.25</t>
  </si>
  <si>
    <t>07.01.25 26.01.25</t>
  </si>
  <si>
    <t>Всього заходів: 47</t>
  </si>
  <si>
    <t>07.01.25     27.01.25</t>
  </si>
  <si>
    <t>Всього заходів:30</t>
  </si>
  <si>
    <t>14.04.25 30.04.25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</si>
</sst>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_ ;\-#,##0\ "/>
    <numFmt numFmtId="166" formatCode="0.0"/>
  </numFmts>
  <fonts count="66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Arial Cyr"/>
      <charset val="204"/>
    </font>
    <font>
      <b/>
      <sz val="10"/>
      <name val="Arial"/>
      <family val="2"/>
      <charset val="204"/>
    </font>
    <font>
      <sz val="8"/>
      <color indexed="9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b/>
      <sz val="10"/>
      <color indexed="8"/>
      <name val="Arial Cyr"/>
      <charset val="204"/>
    </font>
    <font>
      <b/>
      <u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Arimo"/>
    </font>
    <font>
      <b/>
      <sz val="10"/>
      <name val="Times New Roman"/>
      <family val="1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b/>
      <sz val="10"/>
      <color indexed="9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 Cyr"/>
      <charset val="204"/>
    </font>
    <font>
      <b/>
      <sz val="11"/>
      <color indexed="9"/>
      <name val="Arial Cyr"/>
      <charset val="204"/>
    </font>
    <font>
      <b/>
      <u/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8"/>
      <color theme="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 tint="-0.34998626667073579"/>
      <name val="Arial Cyr"/>
      <charset val="204"/>
    </font>
    <font>
      <sz val="9"/>
      <color theme="0" tint="-0.34998626667073579"/>
      <name val="Arial Cyr"/>
      <charset val="204"/>
    </font>
    <font>
      <b/>
      <sz val="8"/>
      <color theme="0" tint="-0.34998626667073579"/>
      <name val="Arial Cyr"/>
      <charset val="204"/>
    </font>
    <font>
      <sz val="13"/>
      <color theme="0" tint="-0.34998626667073579"/>
      <name val="Times New Roman"/>
      <family val="1"/>
      <charset val="204"/>
    </font>
    <font>
      <sz val="11"/>
      <color theme="0" tint="-0.34998626667073579"/>
      <name val="Arial Cyr"/>
      <charset val="204"/>
    </font>
    <font>
      <sz val="8"/>
      <color theme="0" tint="-0.34998626667073579"/>
      <name val="Arial Cyr"/>
      <charset val="204"/>
    </font>
    <font>
      <b/>
      <sz val="11"/>
      <color theme="0" tint="-0.34998626667073579"/>
      <name val="Arial Cyr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6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20" borderId="1" applyNumberFormat="0" applyAlignment="0" applyProtection="0"/>
    <xf numFmtId="0" fontId="1" fillId="0" borderId="0"/>
    <xf numFmtId="0" fontId="45" fillId="0" borderId="0"/>
    <xf numFmtId="0" fontId="2" fillId="0" borderId="0"/>
    <xf numFmtId="0" fontId="37" fillId="0" borderId="0"/>
    <xf numFmtId="0" fontId="12" fillId="0" borderId="7" applyNumberFormat="0" applyFill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1" fillId="23" borderId="9" applyNumberFormat="0" applyFont="0" applyAlignment="0" applyProtection="0"/>
    <xf numFmtId="0" fontId="5" fillId="20" borderId="2" applyNumberFormat="0" applyAlignment="0" applyProtection="0"/>
    <xf numFmtId="0" fontId="11" fillId="0" borderId="6" applyNumberFormat="0" applyFill="0" applyAlignment="0" applyProtection="0"/>
    <xf numFmtId="0" fontId="15" fillId="22" borderId="0" applyNumberFormat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39">
    <xf numFmtId="0" fontId="0" fillId="0" borderId="0" xfId="0"/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23" fillId="0" borderId="0" xfId="0" applyFont="1" applyAlignment="1">
      <alignment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0" fillId="0" borderId="13" xfId="0" applyFont="1" applyBorder="1" applyAlignment="1">
      <alignment horizontal="center" vertical="center" wrapText="1"/>
    </xf>
    <xf numFmtId="0" fontId="25" fillId="0" borderId="0" xfId="0" applyFont="1" applyBorder="1" applyAlignment="1">
      <alignment wrapText="1"/>
    </xf>
    <xf numFmtId="0" fontId="20" fillId="0" borderId="14" xfId="0" applyFont="1" applyBorder="1" applyAlignment="1">
      <alignment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5" xfId="0" applyFont="1" applyBorder="1" applyAlignment="1">
      <alignment vertical="top" wrapText="1"/>
    </xf>
    <xf numFmtId="0" fontId="28" fillId="24" borderId="14" xfId="47" applyFont="1" applyFill="1" applyBorder="1" applyAlignment="1">
      <alignment horizontal="left" vertical="center" wrapText="1"/>
    </xf>
    <xf numFmtId="0" fontId="22" fillId="24" borderId="15" xfId="0" applyFont="1" applyFill="1" applyBorder="1" applyAlignment="1">
      <alignment horizontal="center"/>
    </xf>
    <xf numFmtId="1" fontId="22" fillId="24" borderId="15" xfId="0" applyNumberFormat="1" applyFont="1" applyFill="1" applyBorder="1" applyAlignment="1">
      <alignment horizontal="center"/>
    </xf>
    <xf numFmtId="0" fontId="22" fillId="24" borderId="15" xfId="0" applyFont="1" applyFill="1" applyBorder="1" applyAlignment="1">
      <alignment horizontal="right"/>
    </xf>
    <xf numFmtId="3" fontId="22" fillId="24" borderId="15" xfId="0" applyNumberFormat="1" applyFont="1" applyFill="1" applyBorder="1" applyAlignment="1"/>
    <xf numFmtId="3" fontId="22" fillId="24" borderId="15" xfId="0" applyNumberFormat="1" applyFont="1" applyFill="1" applyBorder="1" applyAlignment="1">
      <alignment horizontal="center"/>
    </xf>
    <xf numFmtId="3" fontId="22" fillId="24" borderId="16" xfId="0" applyNumberFormat="1" applyFont="1" applyFill="1" applyBorder="1" applyAlignment="1">
      <alignment horizontal="center"/>
    </xf>
    <xf numFmtId="0" fontId="20" fillId="0" borderId="0" xfId="47" applyFont="1" applyAlignment="1">
      <alignment vertical="center" wrapText="1"/>
    </xf>
    <xf numFmtId="0" fontId="20" fillId="0" borderId="0" xfId="47" applyFont="1" applyAlignment="1">
      <alignment horizontal="center" vertical="center" wrapText="1"/>
    </xf>
    <xf numFmtId="2" fontId="29" fillId="0" borderId="0" xfId="47" applyNumberFormat="1" applyFont="1" applyAlignment="1">
      <alignment horizontal="center" vertical="center"/>
    </xf>
    <xf numFmtId="3" fontId="20" fillId="0" borderId="0" xfId="47" applyNumberFormat="1" applyFont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20" fillId="0" borderId="0" xfId="0" applyFont="1"/>
    <xf numFmtId="0" fontId="20" fillId="0" borderId="0" xfId="47" applyFont="1" applyAlignment="1">
      <alignment wrapText="1"/>
    </xf>
    <xf numFmtId="0" fontId="20" fillId="0" borderId="0" xfId="47" applyFont="1" applyAlignment="1">
      <alignment horizontal="center" wrapText="1"/>
    </xf>
    <xf numFmtId="0" fontId="20" fillId="0" borderId="0" xfId="47" applyFont="1" applyAlignment="1">
      <alignment horizontal="center" vertical="top" wrapText="1"/>
    </xf>
    <xf numFmtId="2" fontId="29" fillId="0" borderId="0" xfId="47" applyNumberFormat="1" applyFont="1" applyAlignment="1">
      <alignment horizontal="center" vertical="top"/>
    </xf>
    <xf numFmtId="3" fontId="20" fillId="0" borderId="0" xfId="47" applyNumberFormat="1" applyFont="1" applyAlignment="1">
      <alignment horizontal="center" vertical="top" wrapText="1"/>
    </xf>
    <xf numFmtId="0" fontId="20" fillId="0" borderId="0" xfId="47" applyFont="1" applyAlignment="1">
      <alignment horizontal="left" vertical="center" wrapText="1"/>
    </xf>
    <xf numFmtId="0" fontId="20" fillId="0" borderId="0" xfId="47" applyNumberFormat="1" applyFont="1" applyAlignment="1">
      <alignment horizontal="center" vertical="center"/>
    </xf>
    <xf numFmtId="0" fontId="30" fillId="0" borderId="0" xfId="0" applyFont="1" applyFill="1" applyAlignment="1"/>
    <xf numFmtId="0" fontId="20" fillId="0" borderId="0" xfId="47" applyFont="1" applyAlignment="1">
      <alignment horizontal="left" wrapText="1"/>
    </xf>
    <xf numFmtId="0" fontId="20" fillId="0" borderId="0" xfId="47" applyNumberFormat="1" applyFont="1" applyAlignment="1">
      <alignment horizontal="center" vertical="top"/>
    </xf>
    <xf numFmtId="0" fontId="3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32" fillId="0" borderId="0" xfId="0" applyFont="1" applyFill="1" applyBorder="1" applyAlignment="1">
      <alignment vertical="top"/>
    </xf>
    <xf numFmtId="2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 applyAlignment="1">
      <alignment vertical="top"/>
    </xf>
    <xf numFmtId="0" fontId="32" fillId="0" borderId="0" xfId="0" applyFont="1" applyFill="1" applyBorder="1" applyAlignment="1"/>
    <xf numFmtId="0" fontId="20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center" vertical="center"/>
    </xf>
    <xf numFmtId="0" fontId="26" fillId="0" borderId="14" xfId="0" applyFont="1" applyBorder="1" applyAlignment="1">
      <alignment vertical="top" wrapText="1"/>
    </xf>
    <xf numFmtId="0" fontId="26" fillId="0" borderId="15" xfId="0" applyFont="1" applyBorder="1" applyAlignment="1">
      <alignment horizontal="center" vertical="top" wrapText="1"/>
    </xf>
    <xf numFmtId="2" fontId="29" fillId="0" borderId="0" xfId="0" applyNumberFormat="1" applyFont="1" applyAlignment="1">
      <alignment horizontal="center" vertical="top"/>
    </xf>
    <xf numFmtId="3" fontId="20" fillId="0" borderId="0" xfId="0" applyNumberFormat="1" applyFont="1" applyAlignment="1">
      <alignment horizontal="center" vertical="top" wrapText="1"/>
    </xf>
    <xf numFmtId="3" fontId="20" fillId="0" borderId="16" xfId="0" applyNumberFormat="1" applyFont="1" applyBorder="1" applyAlignment="1">
      <alignment vertical="top" wrapText="1"/>
    </xf>
    <xf numFmtId="0" fontId="20" fillId="25" borderId="0" xfId="0" applyFont="1" applyFill="1"/>
    <xf numFmtId="0" fontId="20" fillId="25" borderId="0" xfId="47" applyFont="1" applyFill="1" applyAlignment="1">
      <alignment wrapText="1"/>
    </xf>
    <xf numFmtId="0" fontId="20" fillId="25" borderId="0" xfId="47" applyFont="1" applyFill="1" applyAlignment="1">
      <alignment horizontal="center" wrapText="1"/>
    </xf>
    <xf numFmtId="0" fontId="20" fillId="25" borderId="0" xfId="47" applyFont="1" applyFill="1" applyAlignment="1">
      <alignment horizontal="center" vertical="top" wrapText="1"/>
    </xf>
    <xf numFmtId="2" fontId="27" fillId="25" borderId="0" xfId="47" applyNumberFormat="1" applyFont="1" applyFill="1" applyAlignment="1">
      <alignment horizontal="center" vertical="top"/>
    </xf>
    <xf numFmtId="2" fontId="29" fillId="25" borderId="0" xfId="47" applyNumberFormat="1" applyFont="1" applyFill="1" applyAlignment="1">
      <alignment horizontal="center" vertical="top"/>
    </xf>
    <xf numFmtId="3" fontId="20" fillId="25" borderId="0" xfId="47" applyNumberFormat="1" applyFont="1" applyFill="1" applyAlignment="1">
      <alignment horizontal="center" vertical="top" wrapText="1"/>
    </xf>
    <xf numFmtId="0" fontId="26" fillId="25" borderId="14" xfId="0" applyFont="1" applyFill="1" applyBorder="1" applyAlignment="1">
      <alignment horizontal="left" vertical="top" wrapText="1"/>
    </xf>
    <xf numFmtId="2" fontId="20" fillId="0" borderId="15" xfId="0" applyNumberFormat="1" applyFont="1" applyBorder="1" applyAlignment="1">
      <alignment vertical="top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7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0" fillId="0" borderId="0" xfId="0" applyNumberFormat="1" applyFont="1" applyFill="1" applyBorder="1" applyAlignment="1"/>
    <xf numFmtId="0" fontId="0" fillId="0" borderId="0" xfId="0" applyFont="1" applyAlignment="1">
      <alignment wrapText="1"/>
    </xf>
    <xf numFmtId="0" fontId="28" fillId="0" borderId="19" xfId="47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8" fillId="0" borderId="20" xfId="47" applyFont="1" applyFill="1" applyBorder="1" applyAlignment="1">
      <alignment horizontal="left" wrapText="1"/>
    </xf>
    <xf numFmtId="0" fontId="22" fillId="0" borderId="20" xfId="0" applyFont="1" applyFill="1" applyBorder="1" applyAlignment="1">
      <alignment horizontal="right"/>
    </xf>
    <xf numFmtId="3" fontId="22" fillId="0" borderId="20" xfId="0" applyNumberFormat="1" applyFont="1" applyFill="1" applyBorder="1" applyAlignment="1"/>
    <xf numFmtId="3" fontId="33" fillId="0" borderId="20" xfId="0" applyNumberFormat="1" applyFont="1" applyFill="1" applyBorder="1" applyAlignment="1">
      <alignment horizontal="center"/>
    </xf>
    <xf numFmtId="1" fontId="22" fillId="0" borderId="20" xfId="0" applyNumberFormat="1" applyFont="1" applyFill="1" applyBorder="1" applyAlignment="1">
      <alignment horizontal="center"/>
    </xf>
    <xf numFmtId="1" fontId="22" fillId="0" borderId="21" xfId="0" applyNumberFormat="1" applyFont="1" applyFill="1" applyBorder="1" applyAlignment="1">
      <alignment horizontal="center"/>
    </xf>
    <xf numFmtId="0" fontId="26" fillId="0" borderId="15" xfId="0" applyFont="1" applyBorder="1" applyAlignment="1">
      <alignment vertical="top" wrapText="1"/>
    </xf>
    <xf numFmtId="14" fontId="26" fillId="0" borderId="15" xfId="0" applyNumberFormat="1" applyFont="1" applyBorder="1" applyAlignment="1">
      <alignment horizontal="center" vertical="top" wrapText="1"/>
    </xf>
    <xf numFmtId="0" fontId="53" fillId="0" borderId="0" xfId="0" applyFont="1" applyFill="1" applyAlignment="1">
      <alignment horizontal="center" wrapText="1"/>
    </xf>
    <xf numFmtId="0" fontId="54" fillId="0" borderId="0" xfId="0" applyFont="1" applyFill="1"/>
    <xf numFmtId="0" fontId="36" fillId="0" borderId="0" xfId="0" applyFont="1" applyBorder="1" applyAlignment="1">
      <alignment wrapText="1"/>
    </xf>
    <xf numFmtId="0" fontId="37" fillId="0" borderId="0" xfId="0" applyFont="1"/>
    <xf numFmtId="0" fontId="26" fillId="0" borderId="15" xfId="47" applyFont="1" applyBorder="1" applyAlignment="1">
      <alignment horizontal="center" vertical="top" wrapText="1"/>
    </xf>
    <xf numFmtId="3" fontId="26" fillId="0" borderId="16" xfId="0" applyNumberFormat="1" applyFont="1" applyBorder="1" applyAlignment="1">
      <alignment horizontal="left" vertical="top" wrapText="1"/>
    </xf>
    <xf numFmtId="0" fontId="26" fillId="0" borderId="0" xfId="47" applyFont="1" applyAlignment="1">
      <alignment horizontal="center" vertical="top" wrapText="1"/>
    </xf>
    <xf numFmtId="0" fontId="26" fillId="0" borderId="0" xfId="47" applyFont="1" applyAlignment="1">
      <alignment vertical="center" wrapText="1"/>
    </xf>
    <xf numFmtId="2" fontId="20" fillId="0" borderId="0" xfId="0" applyNumberFormat="1" applyFont="1"/>
    <xf numFmtId="3" fontId="20" fillId="0" borderId="0" xfId="0" applyNumberFormat="1" applyFont="1" applyAlignment="1">
      <alignment wrapText="1"/>
    </xf>
    <xf numFmtId="0" fontId="20" fillId="0" borderId="0" xfId="0" applyFont="1" applyBorder="1" applyAlignment="1">
      <alignment wrapText="1"/>
    </xf>
    <xf numFmtId="0" fontId="20" fillId="0" borderId="22" xfId="47" applyFont="1" applyBorder="1" applyAlignment="1">
      <alignment horizontal="center" vertical="center" wrapText="1"/>
    </xf>
    <xf numFmtId="0" fontId="20" fillId="0" borderId="22" xfId="47" applyFont="1" applyBorder="1" applyAlignment="1">
      <alignment horizontal="left" vertical="center" wrapText="1"/>
    </xf>
    <xf numFmtId="0" fontId="38" fillId="24" borderId="14" xfId="47" applyFont="1" applyFill="1" applyBorder="1" applyAlignment="1">
      <alignment horizontal="left" vertical="center" wrapText="1"/>
    </xf>
    <xf numFmtId="0" fontId="39" fillId="24" borderId="15" xfId="0" applyFont="1" applyFill="1" applyBorder="1" applyAlignment="1"/>
    <xf numFmtId="0" fontId="39" fillId="24" borderId="15" xfId="0" applyFont="1" applyFill="1" applyBorder="1" applyAlignment="1">
      <alignment horizontal="center"/>
    </xf>
    <xf numFmtId="0" fontId="39" fillId="24" borderId="15" xfId="0" applyNumberFormat="1" applyFont="1" applyFill="1" applyBorder="1" applyAlignment="1"/>
    <xf numFmtId="3" fontId="39" fillId="24" borderId="16" xfId="0" applyNumberFormat="1" applyFont="1" applyFill="1" applyBorder="1" applyAlignment="1"/>
    <xf numFmtId="0" fontId="39" fillId="0" borderId="0" xfId="0" applyFont="1" applyAlignment="1"/>
    <xf numFmtId="0" fontId="20" fillId="0" borderId="22" xfId="47" applyFont="1" applyBorder="1" applyAlignment="1">
      <alignment vertical="center" wrapText="1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vertical="top" wrapText="1"/>
    </xf>
    <xf numFmtId="3" fontId="20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top"/>
    </xf>
    <xf numFmtId="0" fontId="20" fillId="0" borderId="22" xfId="0" applyFont="1" applyBorder="1" applyAlignment="1">
      <alignment horizontal="center" wrapText="1"/>
    </xf>
    <xf numFmtId="0" fontId="20" fillId="0" borderId="22" xfId="0" applyFont="1" applyBorder="1" applyAlignment="1">
      <alignment horizontal="left" wrapText="1"/>
    </xf>
    <xf numFmtId="0" fontId="22" fillId="0" borderId="0" xfId="0" applyFont="1" applyAlignment="1"/>
    <xf numFmtId="0" fontId="22" fillId="26" borderId="14" xfId="0" applyFont="1" applyFill="1" applyBorder="1" applyAlignment="1"/>
    <xf numFmtId="0" fontId="22" fillId="26" borderId="15" xfId="0" applyFont="1" applyFill="1" applyBorder="1" applyAlignment="1"/>
    <xf numFmtId="0" fontId="22" fillId="26" borderId="15" xfId="0" applyFont="1" applyFill="1" applyBorder="1" applyAlignment="1">
      <alignment horizontal="center"/>
    </xf>
    <xf numFmtId="0" fontId="22" fillId="26" borderId="15" xfId="0" applyNumberFormat="1" applyFont="1" applyFill="1" applyBorder="1" applyAlignment="1"/>
    <xf numFmtId="2" fontId="22" fillId="26" borderId="15" xfId="0" applyNumberFormat="1" applyFont="1" applyFill="1" applyBorder="1" applyAlignment="1">
      <alignment horizontal="right"/>
    </xf>
    <xf numFmtId="3" fontId="22" fillId="26" borderId="16" xfId="0" applyNumberFormat="1" applyFont="1" applyFill="1" applyBorder="1" applyAlignment="1"/>
    <xf numFmtId="0" fontId="20" fillId="0" borderId="22" xfId="0" applyFont="1" applyBorder="1" applyAlignment="1">
      <alignment wrapText="1"/>
    </xf>
    <xf numFmtId="0" fontId="40" fillId="27" borderId="15" xfId="48" applyFont="1" applyFill="1" applyBorder="1" applyAlignment="1">
      <alignment horizontal="left" vertical="center" wrapText="1"/>
    </xf>
    <xf numFmtId="3" fontId="32" fillId="27" borderId="16" xfId="48" applyNumberFormat="1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41" fillId="0" borderId="0" xfId="0" applyFont="1" applyFill="1" applyBorder="1" applyAlignment="1">
      <alignment vertical="top"/>
    </xf>
    <xf numFmtId="0" fontId="41" fillId="0" borderId="0" xfId="0" applyFont="1" applyFill="1" applyBorder="1" applyAlignment="1">
      <alignment horizontal="center" vertical="top"/>
    </xf>
    <xf numFmtId="0" fontId="41" fillId="0" borderId="0" xfId="0" applyNumberFormat="1" applyFont="1" applyFill="1" applyBorder="1" applyAlignment="1"/>
    <xf numFmtId="0" fontId="21" fillId="0" borderId="0" xfId="0" applyFont="1" applyAlignment="1">
      <alignment horizontal="center" vertical="top" wrapText="1"/>
    </xf>
    <xf numFmtId="0" fontId="21" fillId="0" borderId="0" xfId="0" applyNumberFormat="1" applyFont="1" applyAlignment="1">
      <alignment horizontal="center" vertical="top"/>
    </xf>
    <xf numFmtId="0" fontId="21" fillId="0" borderId="22" xfId="0" applyFont="1" applyBorder="1" applyAlignment="1">
      <alignment horizontal="center" wrapText="1"/>
    </xf>
    <xf numFmtId="0" fontId="21" fillId="0" borderId="22" xfId="0" applyFont="1" applyBorder="1" applyAlignment="1">
      <alignment horizontal="center" vertical="top" wrapText="1"/>
    </xf>
    <xf numFmtId="0" fontId="22" fillId="0" borderId="14" xfId="0" applyFont="1" applyBorder="1" applyAlignment="1"/>
    <xf numFmtId="0" fontId="22" fillId="0" borderId="15" xfId="0" applyFont="1" applyBorder="1" applyAlignment="1"/>
    <xf numFmtId="0" fontId="42" fillId="0" borderId="15" xfId="0" applyFont="1" applyBorder="1" applyAlignment="1">
      <alignment vertical="top" wrapText="1"/>
    </xf>
    <xf numFmtId="0" fontId="20" fillId="0" borderId="16" xfId="0" applyFont="1" applyBorder="1" applyAlignment="1">
      <alignment wrapText="1"/>
    </xf>
    <xf numFmtId="0" fontId="0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wrapText="1"/>
    </xf>
    <xf numFmtId="0" fontId="20" fillId="0" borderId="15" xfId="0" applyNumberFormat="1" applyFont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0" fillId="0" borderId="0" xfId="0" applyNumberFormat="1" applyFont="1" applyFill="1" applyBorder="1" applyAlignment="1">
      <alignment vertical="top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 wrapText="1"/>
    </xf>
    <xf numFmtId="0" fontId="20" fillId="0" borderId="0" xfId="47" applyFont="1" applyAlignment="1">
      <alignment vertical="top" wrapText="1"/>
    </xf>
    <xf numFmtId="0" fontId="30" fillId="0" borderId="0" xfId="0" applyFont="1" applyFill="1" applyAlignment="1">
      <alignment horizontal="center" vertical="top" wrapText="1"/>
    </xf>
    <xf numFmtId="0" fontId="20" fillId="0" borderId="0" xfId="0" applyFont="1" applyFill="1" applyAlignment="1">
      <alignment vertical="top"/>
    </xf>
    <xf numFmtId="0" fontId="20" fillId="0" borderId="0" xfId="0" applyFont="1" applyFill="1" applyAlignment="1">
      <alignment horizontal="center" vertical="top"/>
    </xf>
    <xf numFmtId="0" fontId="20" fillId="0" borderId="22" xfId="47" applyFont="1" applyBorder="1" applyAlignment="1">
      <alignment horizontal="center" vertical="top" wrapText="1"/>
    </xf>
    <xf numFmtId="0" fontId="0" fillId="0" borderId="0" xfId="0" applyFont="1" applyFill="1" applyBorder="1" applyAlignment="1">
      <alignment wrapText="1"/>
    </xf>
    <xf numFmtId="0" fontId="20" fillId="0" borderId="18" xfId="0" applyFont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/>
    </xf>
    <xf numFmtId="0" fontId="20" fillId="25" borderId="0" xfId="47" applyFont="1" applyFill="1" applyAlignment="1">
      <alignment horizontal="left" vertical="top" wrapText="1"/>
    </xf>
    <xf numFmtId="0" fontId="32" fillId="27" borderId="15" xfId="47" applyFont="1" applyFill="1" applyBorder="1" applyAlignment="1">
      <alignment horizontal="left" vertical="center" wrapText="1"/>
    </xf>
    <xf numFmtId="0" fontId="32" fillId="27" borderId="14" xfId="47" applyFont="1" applyFill="1" applyBorder="1" applyAlignment="1">
      <alignment horizontal="left" vertical="center" wrapText="1"/>
    </xf>
    <xf numFmtId="0" fontId="37" fillId="0" borderId="0" xfId="0" applyFont="1" applyBorder="1" applyAlignment="1"/>
    <xf numFmtId="0" fontId="20" fillId="0" borderId="0" xfId="0" applyNumberFormat="1" applyFont="1" applyAlignment="1">
      <alignment horizontal="center"/>
    </xf>
    <xf numFmtId="3" fontId="20" fillId="0" borderId="16" xfId="0" applyNumberFormat="1" applyFont="1" applyFill="1" applyBorder="1" applyAlignment="1">
      <alignment vertical="top" wrapText="1"/>
    </xf>
    <xf numFmtId="16" fontId="26" fillId="0" borderId="15" xfId="0" applyNumberFormat="1" applyFont="1" applyFill="1" applyBorder="1" applyAlignment="1">
      <alignment horizontal="center" vertical="top" wrapText="1"/>
    </xf>
    <xf numFmtId="0" fontId="26" fillId="0" borderId="15" xfId="0" applyFont="1" applyFill="1" applyBorder="1" applyAlignment="1">
      <alignment horizontal="center" vertical="top" wrapText="1"/>
    </xf>
    <xf numFmtId="1" fontId="32" fillId="27" borderId="15" xfId="48" applyNumberFormat="1" applyFont="1" applyFill="1" applyBorder="1" applyAlignment="1">
      <alignment horizontal="left" vertical="center" wrapText="1"/>
    </xf>
    <xf numFmtId="0" fontId="22" fillId="27" borderId="15" xfId="0" applyFont="1" applyFill="1" applyBorder="1" applyAlignment="1">
      <alignment horizontal="center"/>
    </xf>
    <xf numFmtId="0" fontId="22" fillId="27" borderId="15" xfId="0" applyFont="1" applyFill="1" applyBorder="1" applyAlignment="1">
      <alignment horizontal="center" vertical="top"/>
    </xf>
    <xf numFmtId="1" fontId="22" fillId="27" borderId="15" xfId="0" applyNumberFormat="1" applyFont="1" applyFill="1" applyBorder="1" applyAlignment="1">
      <alignment horizontal="center" vertical="top"/>
    </xf>
    <xf numFmtId="0" fontId="22" fillId="27" borderId="15" xfId="0" applyFont="1" applyFill="1" applyBorder="1" applyAlignment="1">
      <alignment horizontal="right" vertical="top"/>
    </xf>
    <xf numFmtId="3" fontId="22" fillId="27" borderId="15" xfId="0" applyNumberFormat="1" applyFont="1" applyFill="1" applyBorder="1" applyAlignment="1">
      <alignment vertical="top"/>
    </xf>
    <xf numFmtId="3" fontId="22" fillId="27" borderId="15" xfId="0" applyNumberFormat="1" applyFont="1" applyFill="1" applyBorder="1" applyAlignment="1">
      <alignment horizontal="center"/>
    </xf>
    <xf numFmtId="3" fontId="22" fillId="27" borderId="16" xfId="0" applyNumberFormat="1" applyFont="1" applyFill="1" applyBorder="1" applyAlignment="1">
      <alignment horizontal="center"/>
    </xf>
    <xf numFmtId="0" fontId="20" fillId="27" borderId="0" xfId="47" applyFont="1" applyFill="1" applyAlignment="1">
      <alignment vertical="center" wrapText="1"/>
    </xf>
    <xf numFmtId="0" fontId="22" fillId="27" borderId="23" xfId="0" applyFont="1" applyFill="1" applyBorder="1" applyAlignment="1"/>
    <xf numFmtId="0" fontId="22" fillId="27" borderId="24" xfId="0" applyFont="1" applyFill="1" applyBorder="1" applyAlignment="1"/>
    <xf numFmtId="0" fontId="22" fillId="27" borderId="24" xfId="0" applyFont="1" applyFill="1" applyBorder="1" applyAlignment="1">
      <alignment horizontal="left"/>
    </xf>
    <xf numFmtId="0" fontId="22" fillId="27" borderId="24" xfId="0" applyFont="1" applyFill="1" applyBorder="1" applyAlignment="1">
      <alignment horizontal="center"/>
    </xf>
    <xf numFmtId="0" fontId="22" fillId="27" borderId="24" xfId="0" applyNumberFormat="1" applyFont="1" applyFill="1" applyBorder="1" applyAlignment="1">
      <alignment horizontal="center"/>
    </xf>
    <xf numFmtId="2" fontId="22" fillId="27" borderId="24" xfId="0" applyNumberFormat="1" applyFont="1" applyFill="1" applyBorder="1" applyAlignment="1">
      <alignment horizontal="right"/>
    </xf>
    <xf numFmtId="3" fontId="22" fillId="27" borderId="25" xfId="0" applyNumberFormat="1" applyFont="1" applyFill="1" applyBorder="1" applyAlignment="1"/>
    <xf numFmtId="0" fontId="22" fillId="27" borderId="0" xfId="0" applyFont="1" applyFill="1" applyBorder="1" applyAlignment="1"/>
    <xf numFmtId="0" fontId="26" fillId="28" borderId="15" xfId="0" applyFont="1" applyFill="1" applyBorder="1" applyAlignment="1">
      <alignment vertical="top" wrapText="1"/>
    </xf>
    <xf numFmtId="0" fontId="25" fillId="28" borderId="15" xfId="0" applyFont="1" applyFill="1" applyBorder="1" applyAlignment="1">
      <alignment horizontal="center" vertical="top" wrapText="1"/>
    </xf>
    <xf numFmtId="166" fontId="43" fillId="28" borderId="15" xfId="0" applyNumberFormat="1" applyFont="1" applyFill="1" applyBorder="1" applyAlignment="1">
      <alignment horizontal="center" vertical="top" wrapText="1"/>
    </xf>
    <xf numFmtId="0" fontId="26" fillId="0" borderId="15" xfId="0" applyFont="1" applyFill="1" applyBorder="1" applyAlignment="1">
      <alignment vertical="top" wrapText="1"/>
    </xf>
    <xf numFmtId="0" fontId="25" fillId="0" borderId="15" xfId="0" applyFont="1" applyFill="1" applyBorder="1" applyAlignment="1">
      <alignment horizontal="left" vertical="top" wrapText="1"/>
    </xf>
    <xf numFmtId="0" fontId="25" fillId="0" borderId="15" xfId="0" applyFont="1" applyFill="1" applyBorder="1" applyAlignment="1">
      <alignment horizontal="center" vertical="top" wrapText="1"/>
    </xf>
    <xf numFmtId="166" fontId="43" fillId="0" borderId="15" xfId="0" applyNumberFormat="1" applyFont="1" applyFill="1" applyBorder="1" applyAlignment="1">
      <alignment horizontal="center" vertical="top" wrapText="1"/>
    </xf>
    <xf numFmtId="0" fontId="26" fillId="0" borderId="22" xfId="0" applyFont="1" applyFill="1" applyBorder="1" applyAlignment="1">
      <alignment horizontal="center" vertical="top" wrapText="1"/>
    </xf>
    <xf numFmtId="0" fontId="26" fillId="0" borderId="22" xfId="0" applyFont="1" applyFill="1" applyBorder="1" applyAlignment="1">
      <alignment vertical="top" wrapText="1"/>
    </xf>
    <xf numFmtId="0" fontId="25" fillId="0" borderId="22" xfId="0" applyFont="1" applyFill="1" applyBorder="1" applyAlignment="1">
      <alignment horizontal="left" vertical="top" wrapText="1"/>
    </xf>
    <xf numFmtId="0" fontId="25" fillId="0" borderId="22" xfId="0" applyFont="1" applyFill="1" applyBorder="1" applyAlignment="1">
      <alignment horizontal="center" vertical="top" wrapText="1"/>
    </xf>
    <xf numFmtId="0" fontId="26" fillId="28" borderId="15" xfId="0" applyFont="1" applyFill="1" applyBorder="1" applyAlignment="1">
      <alignment horizontal="center" vertical="top" wrapText="1"/>
    </xf>
    <xf numFmtId="0" fontId="26" fillId="0" borderId="15" xfId="0" applyFont="1" applyFill="1" applyBorder="1" applyAlignment="1">
      <alignment horizontal="left" vertical="top" wrapText="1"/>
    </xf>
    <xf numFmtId="0" fontId="26" fillId="0" borderId="26" xfId="0" applyFont="1" applyFill="1" applyBorder="1" applyAlignment="1">
      <alignment horizontal="center" vertical="top" wrapText="1"/>
    </xf>
    <xf numFmtId="0" fontId="25" fillId="0" borderId="26" xfId="0" applyFont="1" applyFill="1" applyBorder="1" applyAlignment="1">
      <alignment horizontal="left" vertical="top" wrapText="1"/>
    </xf>
    <xf numFmtId="0" fontId="25" fillId="0" borderId="26" xfId="0" applyFont="1" applyFill="1" applyBorder="1" applyAlignment="1">
      <alignment horizontal="center" vertical="top" wrapText="1"/>
    </xf>
    <xf numFmtId="14" fontId="26" fillId="0" borderId="15" xfId="0" applyNumberFormat="1" applyFont="1" applyFill="1" applyBorder="1" applyAlignment="1">
      <alignment horizontal="center" vertical="top" wrapText="1"/>
    </xf>
    <xf numFmtId="0" fontId="25" fillId="0" borderId="15" xfId="0" applyFont="1" applyFill="1" applyBorder="1" applyAlignment="1">
      <alignment horizontal="center" vertical="justify" wrapText="1"/>
    </xf>
    <xf numFmtId="0" fontId="26" fillId="0" borderId="15" xfId="0" applyFont="1" applyFill="1" applyBorder="1" applyAlignment="1">
      <alignment horizontal="center" vertical="justify" wrapText="1"/>
    </xf>
    <xf numFmtId="0" fontId="26" fillId="0" borderId="26" xfId="0" applyFont="1" applyFill="1" applyBorder="1" applyAlignment="1">
      <alignment vertical="top" wrapText="1"/>
    </xf>
    <xf numFmtId="0" fontId="26" fillId="0" borderId="15" xfId="0" applyFont="1" applyFill="1" applyBorder="1" applyAlignment="1">
      <alignment horizontal="center" vertical="top"/>
    </xf>
    <xf numFmtId="2" fontId="43" fillId="0" borderId="15" xfId="0" applyNumberFormat="1" applyFont="1" applyFill="1" applyBorder="1" applyAlignment="1">
      <alignment horizontal="center" vertical="top" wrapText="1"/>
    </xf>
    <xf numFmtId="0" fontId="55" fillId="0" borderId="22" xfId="0" applyFont="1" applyFill="1" applyBorder="1" applyAlignment="1">
      <alignment horizontal="center" vertical="top" wrapText="1"/>
    </xf>
    <xf numFmtId="0" fontId="26" fillId="0" borderId="22" xfId="0" applyFont="1" applyFill="1" applyBorder="1" applyAlignment="1">
      <alignment horizontal="center" vertical="top"/>
    </xf>
    <xf numFmtId="166" fontId="43" fillId="0" borderId="22" xfId="0" applyNumberFormat="1" applyFont="1" applyFill="1" applyBorder="1" applyAlignment="1">
      <alignment horizontal="center" vertical="top"/>
    </xf>
    <xf numFmtId="166" fontId="43" fillId="0" borderId="22" xfId="0" applyNumberFormat="1" applyFont="1" applyFill="1" applyBorder="1" applyAlignment="1">
      <alignment horizontal="center" vertical="top" wrapText="1"/>
    </xf>
    <xf numFmtId="0" fontId="26" fillId="28" borderId="14" xfId="0" applyFont="1" applyFill="1" applyBorder="1" applyAlignment="1">
      <alignment horizontal="left" vertical="top" wrapText="1"/>
    </xf>
    <xf numFmtId="0" fontId="25" fillId="28" borderId="15" xfId="0" applyFont="1" applyFill="1" applyBorder="1" applyAlignment="1">
      <alignment horizontal="left" vertical="top" wrapText="1"/>
    </xf>
    <xf numFmtId="164" fontId="43" fillId="28" borderId="16" xfId="0" applyNumberFormat="1" applyFont="1" applyFill="1" applyBorder="1" applyAlignment="1">
      <alignment horizontal="center" vertical="top" wrapText="1"/>
    </xf>
    <xf numFmtId="0" fontId="31" fillId="0" borderId="0" xfId="0" applyFont="1" applyBorder="1" applyAlignment="1">
      <alignment wrapText="1"/>
    </xf>
    <xf numFmtId="0" fontId="26" fillId="0" borderId="14" xfId="0" applyFont="1" applyFill="1" applyBorder="1" applyAlignment="1">
      <alignment vertical="top" wrapText="1"/>
    </xf>
    <xf numFmtId="164" fontId="43" fillId="0" borderId="16" xfId="0" applyNumberFormat="1" applyFont="1" applyFill="1" applyBorder="1" applyAlignment="1">
      <alignment horizontal="center" vertical="top" wrapText="1"/>
    </xf>
    <xf numFmtId="0" fontId="26" fillId="0" borderId="14" xfId="0" applyFont="1" applyFill="1" applyBorder="1" applyAlignment="1">
      <alignment horizontal="left" vertical="top" wrapText="1"/>
    </xf>
    <xf numFmtId="0" fontId="26" fillId="0" borderId="27" xfId="0" applyFont="1" applyFill="1" applyBorder="1" applyAlignment="1">
      <alignment horizontal="left" vertical="top" wrapText="1"/>
    </xf>
    <xf numFmtId="164" fontId="43" fillId="0" borderId="28" xfId="0" applyNumberFormat="1" applyFont="1" applyFill="1" applyBorder="1" applyAlignment="1">
      <alignment horizontal="center" vertical="top" wrapText="1"/>
    </xf>
    <xf numFmtId="0" fontId="43" fillId="0" borderId="14" xfId="0" applyFont="1" applyFill="1" applyBorder="1"/>
    <xf numFmtId="0" fontId="25" fillId="0" borderId="15" xfId="0" applyFont="1" applyFill="1" applyBorder="1" applyAlignment="1">
      <alignment wrapText="1"/>
    </xf>
    <xf numFmtId="0" fontId="43" fillId="0" borderId="15" xfId="0" applyFont="1" applyFill="1" applyBorder="1"/>
    <xf numFmtId="166" fontId="43" fillId="0" borderId="15" xfId="0" applyNumberFormat="1" applyFont="1" applyFill="1" applyBorder="1"/>
    <xf numFmtId="164" fontId="43" fillId="0" borderId="16" xfId="0" applyNumberFormat="1" applyFont="1" applyFill="1" applyBorder="1"/>
    <xf numFmtId="0" fontId="26" fillId="0" borderId="29" xfId="0" applyFont="1" applyFill="1" applyBorder="1" applyAlignment="1">
      <alignment horizontal="left" vertical="top" wrapText="1"/>
    </xf>
    <xf numFmtId="164" fontId="43" fillId="0" borderId="30" xfId="0" applyNumberFormat="1" applyFont="1" applyFill="1" applyBorder="1" applyAlignment="1">
      <alignment horizontal="center" vertical="top" wrapText="1"/>
    </xf>
    <xf numFmtId="0" fontId="55" fillId="0" borderId="15" xfId="0" applyFont="1" applyFill="1" applyBorder="1" applyAlignment="1">
      <alignment horizontal="center" vertical="top" wrapText="1"/>
    </xf>
    <xf numFmtId="0" fontId="32" fillId="27" borderId="27" xfId="0" applyFont="1" applyFill="1" applyBorder="1" applyAlignment="1"/>
    <xf numFmtId="0" fontId="40" fillId="27" borderId="22" xfId="0" applyFont="1" applyFill="1" applyBorder="1" applyAlignment="1">
      <alignment wrapText="1"/>
    </xf>
    <xf numFmtId="0" fontId="32" fillId="27" borderId="22" xfId="0" applyFont="1" applyFill="1" applyBorder="1" applyAlignment="1"/>
    <xf numFmtId="0" fontId="41" fillId="27" borderId="22" xfId="0" applyFont="1" applyFill="1" applyBorder="1" applyAlignment="1"/>
    <xf numFmtId="0" fontId="41" fillId="27" borderId="22" xfId="0" applyNumberFormat="1" applyFont="1" applyFill="1" applyBorder="1" applyAlignment="1"/>
    <xf numFmtId="166" fontId="32" fillId="27" borderId="22" xfId="0" applyNumberFormat="1" applyFont="1" applyFill="1" applyBorder="1" applyAlignment="1"/>
    <xf numFmtId="4" fontId="32" fillId="27" borderId="28" xfId="0" applyNumberFormat="1" applyFont="1" applyFill="1" applyBorder="1" applyAlignment="1"/>
    <xf numFmtId="0" fontId="43" fillId="28" borderId="14" xfId="0" applyFont="1" applyFill="1" applyBorder="1"/>
    <xf numFmtId="0" fontId="25" fillId="28" borderId="15" xfId="0" applyFont="1" applyFill="1" applyBorder="1" applyAlignment="1">
      <alignment wrapText="1"/>
    </xf>
    <xf numFmtId="0" fontId="43" fillId="28" borderId="15" xfId="0" applyFont="1" applyFill="1" applyBorder="1"/>
    <xf numFmtId="166" fontId="43" fillId="28" borderId="15" xfId="0" applyNumberFormat="1" applyFont="1" applyFill="1" applyBorder="1"/>
    <xf numFmtId="164" fontId="43" fillId="28" borderId="16" xfId="0" applyNumberFormat="1" applyFont="1" applyFill="1" applyBorder="1"/>
    <xf numFmtId="4" fontId="25" fillId="0" borderId="16" xfId="0" applyNumberFormat="1" applyFont="1" applyBorder="1" applyAlignment="1">
      <alignment horizontal="center" vertical="top" wrapText="1"/>
    </xf>
    <xf numFmtId="0" fontId="26" fillId="28" borderId="14" xfId="0" applyFont="1" applyFill="1" applyBorder="1" applyAlignment="1">
      <alignment vertical="top" wrapText="1"/>
    </xf>
    <xf numFmtId="4" fontId="25" fillId="28" borderId="16" xfId="0" applyNumberFormat="1" applyFont="1" applyFill="1" applyBorder="1" applyAlignment="1">
      <alignment horizontal="center" vertical="top" wrapText="1"/>
    </xf>
    <xf numFmtId="0" fontId="43" fillId="0" borderId="14" xfId="36" applyFont="1" applyBorder="1"/>
    <xf numFmtId="0" fontId="43" fillId="0" borderId="15" xfId="36" applyFont="1" applyBorder="1"/>
    <xf numFmtId="0" fontId="43" fillId="0" borderId="15" xfId="36" applyFont="1" applyFill="1" applyBorder="1" applyAlignment="1">
      <alignment horizontal="center"/>
    </xf>
    <xf numFmtId="2" fontId="43" fillId="0" borderId="15" xfId="36" applyNumberFormat="1" applyFont="1" applyBorder="1" applyAlignment="1">
      <alignment horizontal="right"/>
    </xf>
    <xf numFmtId="2" fontId="26" fillId="0" borderId="16" xfId="36" applyNumberFormat="1" applyFont="1" applyFill="1" applyBorder="1"/>
    <xf numFmtId="0" fontId="43" fillId="0" borderId="0" xfId="36" applyFont="1" applyBorder="1"/>
    <xf numFmtId="0" fontId="43" fillId="0" borderId="0" xfId="36" applyFont="1" applyFill="1" applyBorder="1"/>
    <xf numFmtId="2" fontId="43" fillId="0" borderId="0" xfId="36" applyNumberFormat="1" applyFont="1" applyBorder="1" applyAlignment="1">
      <alignment horizontal="right"/>
    </xf>
    <xf numFmtId="2" fontId="26" fillId="0" borderId="0" xfId="36" applyNumberFormat="1" applyFont="1" applyFill="1" applyBorder="1"/>
    <xf numFmtId="0" fontId="26" fillId="0" borderId="15" xfId="46" applyFont="1" applyFill="1" applyBorder="1" applyAlignment="1">
      <alignment horizontal="center" vertical="top" wrapText="1"/>
    </xf>
    <xf numFmtId="0" fontId="26" fillId="0" borderId="15" xfId="46" applyFont="1" applyFill="1" applyBorder="1" applyAlignment="1">
      <alignment vertical="top" wrapText="1"/>
    </xf>
    <xf numFmtId="0" fontId="26" fillId="0" borderId="35" xfId="0" applyFont="1" applyFill="1" applyBorder="1" applyAlignment="1">
      <alignment horizontal="center" vertical="top" wrapText="1"/>
    </xf>
    <xf numFmtId="0" fontId="26" fillId="0" borderId="15" xfId="36" applyFont="1" applyFill="1" applyBorder="1" applyAlignment="1">
      <alignment horizontal="center" vertical="top" wrapText="1"/>
    </xf>
    <xf numFmtId="0" fontId="26" fillId="0" borderId="15" xfId="36" applyFont="1" applyBorder="1" applyAlignment="1">
      <alignment horizontal="center" vertical="top" wrapText="1"/>
    </xf>
    <xf numFmtId="0" fontId="26" fillId="0" borderId="16" xfId="0" applyFont="1" applyFill="1" applyBorder="1" applyAlignment="1">
      <alignment wrapText="1"/>
    </xf>
    <xf numFmtId="0" fontId="26" fillId="0" borderId="26" xfId="46" applyFont="1" applyFill="1" applyBorder="1" applyAlignment="1">
      <alignment horizontal="center" vertical="top" wrapText="1"/>
    </xf>
    <xf numFmtId="0" fontId="26" fillId="0" borderId="26" xfId="46" applyFont="1" applyFill="1" applyBorder="1" applyAlignment="1">
      <alignment vertical="top" wrapText="1"/>
    </xf>
    <xf numFmtId="0" fontId="26" fillId="0" borderId="36" xfId="0" applyFont="1" applyFill="1" applyBorder="1" applyAlignment="1">
      <alignment horizontal="center" vertical="top" wrapText="1"/>
    </xf>
    <xf numFmtId="0" fontId="26" fillId="0" borderId="26" xfId="36" applyFont="1" applyFill="1" applyBorder="1" applyAlignment="1">
      <alignment horizontal="center" vertical="top" wrapText="1"/>
    </xf>
    <xf numFmtId="0" fontId="26" fillId="0" borderId="30" xfId="0" applyFont="1" applyFill="1" applyBorder="1" applyAlignment="1">
      <alignment wrapText="1"/>
    </xf>
    <xf numFmtId="0" fontId="26" fillId="0" borderId="22" xfId="46" applyFont="1" applyFill="1" applyBorder="1" applyAlignment="1">
      <alignment horizontal="center" vertical="top" wrapText="1"/>
    </xf>
    <xf numFmtId="0" fontId="26" fillId="0" borderId="22" xfId="46" applyFont="1" applyFill="1" applyBorder="1" applyAlignment="1">
      <alignment vertical="top" wrapText="1"/>
    </xf>
    <xf numFmtId="0" fontId="26" fillId="0" borderId="22" xfId="36" applyFont="1" applyFill="1" applyBorder="1" applyAlignment="1">
      <alignment horizontal="center" vertical="top" wrapText="1"/>
    </xf>
    <xf numFmtId="0" fontId="26" fillId="0" borderId="28" xfId="0" applyFont="1" applyFill="1" applyBorder="1" applyAlignment="1">
      <alignment wrapText="1"/>
    </xf>
    <xf numFmtId="0" fontId="26" fillId="0" borderId="37" xfId="0" applyFont="1" applyFill="1" applyBorder="1" applyAlignment="1">
      <alignment horizontal="center" vertical="top" wrapText="1"/>
    </xf>
    <xf numFmtId="0" fontId="26" fillId="0" borderId="38" xfId="0" applyFont="1" applyFill="1" applyBorder="1" applyAlignment="1">
      <alignment horizontal="center" vertical="top" wrapText="1"/>
    </xf>
    <xf numFmtId="0" fontId="43" fillId="0" borderId="0" xfId="47" applyFont="1" applyFill="1" applyBorder="1" applyAlignment="1">
      <alignment vertical="center" wrapText="1"/>
    </xf>
    <xf numFmtId="0" fontId="43" fillId="0" borderId="0" xfId="47" applyFont="1" applyFill="1" applyBorder="1" applyAlignment="1">
      <alignment horizontal="center" vertical="center" wrapText="1"/>
    </xf>
    <xf numFmtId="0" fontId="43" fillId="0" borderId="0" xfId="47" applyFont="1" applyFill="1" applyBorder="1" applyAlignment="1">
      <alignment horizontal="left" vertical="center" wrapText="1"/>
    </xf>
    <xf numFmtId="2" fontId="46" fillId="0" borderId="0" xfId="47" applyNumberFormat="1" applyFont="1" applyFill="1" applyBorder="1" applyAlignment="1">
      <alignment horizontal="center" vertical="center"/>
    </xf>
    <xf numFmtId="1" fontId="26" fillId="0" borderId="16" xfId="0" applyNumberFormat="1" applyFont="1" applyFill="1" applyBorder="1" applyAlignment="1">
      <alignment horizontal="center" vertical="top" wrapText="1"/>
    </xf>
    <xf numFmtId="0" fontId="26" fillId="0" borderId="35" xfId="0" applyFont="1" applyBorder="1" applyAlignment="1">
      <alignment vertical="top" wrapText="1"/>
    </xf>
    <xf numFmtId="0" fontId="26" fillId="0" borderId="0" xfId="36" applyFont="1" applyFill="1"/>
    <xf numFmtId="0" fontId="26" fillId="0" borderId="0" xfId="36" applyFont="1" applyFill="1" applyAlignment="1"/>
    <xf numFmtId="0" fontId="26" fillId="0" borderId="15" xfId="46" applyFont="1" applyBorder="1" applyAlignment="1">
      <alignment horizontal="center" vertical="top" wrapText="1"/>
    </xf>
    <xf numFmtId="0" fontId="26" fillId="0" borderId="15" xfId="46" applyFont="1" applyBorder="1" applyAlignment="1">
      <alignment vertical="top" wrapText="1"/>
    </xf>
    <xf numFmtId="1" fontId="26" fillId="0" borderId="16" xfId="0" applyNumberFormat="1" applyFont="1" applyBorder="1" applyAlignment="1">
      <alignment horizontal="center" vertical="top" wrapText="1"/>
    </xf>
    <xf numFmtId="1" fontId="26" fillId="0" borderId="16" xfId="36" applyNumberFormat="1" applyFont="1" applyBorder="1" applyAlignment="1">
      <alignment horizontal="center" vertical="top" wrapText="1"/>
    </xf>
    <xf numFmtId="0" fontId="26" fillId="0" borderId="37" xfId="46" applyFont="1" applyBorder="1" applyAlignment="1">
      <alignment horizontal="center" vertical="top" wrapText="1"/>
    </xf>
    <xf numFmtId="0" fontId="26" fillId="0" borderId="37" xfId="46" applyFont="1" applyBorder="1" applyAlignment="1">
      <alignment vertical="top" wrapText="1"/>
    </xf>
    <xf numFmtId="0" fontId="26" fillId="0" borderId="35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43" fillId="0" borderId="14" xfId="47" applyFont="1" applyBorder="1" applyAlignment="1">
      <alignment vertical="center" wrapText="1"/>
    </xf>
    <xf numFmtId="0" fontId="43" fillId="0" borderId="15" xfId="47" applyFont="1" applyBorder="1" applyAlignment="1">
      <alignment horizontal="center" vertical="center" wrapText="1"/>
    </xf>
    <xf numFmtId="0" fontId="43" fillId="0" borderId="15" xfId="47" applyFont="1" applyBorder="1" applyAlignment="1">
      <alignment vertical="center" wrapText="1"/>
    </xf>
    <xf numFmtId="0" fontId="43" fillId="0" borderId="15" xfId="47" applyFont="1" applyBorder="1" applyAlignment="1">
      <alignment horizontal="right" vertical="center" wrapText="1"/>
    </xf>
    <xf numFmtId="2" fontId="43" fillId="0" borderId="16" xfId="36" applyNumberFormat="1" applyFont="1" applyBorder="1" applyAlignment="1">
      <alignment horizontal="right"/>
    </xf>
    <xf numFmtId="0" fontId="43" fillId="0" borderId="0" xfId="47" applyFont="1" applyBorder="1" applyAlignment="1">
      <alignment vertical="center" wrapText="1"/>
    </xf>
    <xf numFmtId="0" fontId="43" fillId="0" borderId="0" xfId="47" applyFont="1" applyBorder="1" applyAlignment="1">
      <alignment horizontal="center" vertical="center" wrapText="1"/>
    </xf>
    <xf numFmtId="0" fontId="43" fillId="0" borderId="0" xfId="47" applyFont="1" applyBorder="1" applyAlignment="1">
      <alignment horizontal="right" vertical="center" wrapText="1"/>
    </xf>
    <xf numFmtId="0" fontId="43" fillId="0" borderId="0" xfId="36" applyFont="1" applyFill="1"/>
    <xf numFmtId="0" fontId="43" fillId="0" borderId="0" xfId="36" applyFont="1" applyFill="1" applyAlignment="1"/>
    <xf numFmtId="1" fontId="26" fillId="0" borderId="16" xfId="36" applyNumberFormat="1" applyFont="1" applyFill="1" applyBorder="1" applyAlignment="1">
      <alignment horizontal="center" vertical="top" wrapText="1"/>
    </xf>
    <xf numFmtId="1" fontId="56" fillId="0" borderId="16" xfId="36" applyNumberFormat="1" applyFont="1" applyFill="1" applyBorder="1" applyAlignment="1">
      <alignment horizontal="center" vertical="top" wrapText="1"/>
    </xf>
    <xf numFmtId="0" fontId="55" fillId="0" borderId="15" xfId="0" applyFont="1" applyFill="1" applyBorder="1" applyAlignment="1">
      <alignment vertical="top" wrapText="1"/>
    </xf>
    <xf numFmtId="0" fontId="55" fillId="0" borderId="15" xfId="36" applyFont="1" applyFill="1" applyBorder="1" applyAlignment="1">
      <alignment horizontal="center" vertical="top" wrapText="1"/>
    </xf>
    <xf numFmtId="0" fontId="26" fillId="0" borderId="15" xfId="36" applyFont="1" applyFill="1" applyBorder="1" applyAlignment="1">
      <alignment horizontal="center" vertical="top"/>
    </xf>
    <xf numFmtId="0" fontId="56" fillId="0" borderId="16" xfId="36" applyFont="1" applyFill="1" applyBorder="1"/>
    <xf numFmtId="0" fontId="26" fillId="0" borderId="15" xfId="36" applyFont="1" applyFill="1" applyBorder="1" applyAlignment="1">
      <alignment vertical="top" wrapText="1"/>
    </xf>
    <xf numFmtId="0" fontId="26" fillId="0" borderId="22" xfId="0" applyFont="1" applyBorder="1" applyAlignment="1">
      <alignment vertical="top" wrapText="1"/>
    </xf>
    <xf numFmtId="0" fontId="43" fillId="0" borderId="14" xfId="0" applyFont="1" applyBorder="1" applyAlignment="1">
      <alignment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27" xfId="0" applyFont="1" applyBorder="1" applyAlignment="1">
      <alignment vertical="top" wrapText="1"/>
    </xf>
    <xf numFmtId="0" fontId="26" fillId="0" borderId="27" xfId="0" applyFont="1" applyBorder="1" applyAlignment="1">
      <alignment vertical="top" wrapText="1"/>
    </xf>
    <xf numFmtId="0" fontId="43" fillId="0" borderId="15" xfId="36" applyFont="1" applyBorder="1" applyAlignment="1">
      <alignment horizontal="center"/>
    </xf>
    <xf numFmtId="0" fontId="44" fillId="0" borderId="0" xfId="47" applyFont="1" applyAlignment="1">
      <alignment wrapText="1"/>
    </xf>
    <xf numFmtId="0" fontId="32" fillId="0" borderId="14" xfId="36" applyFont="1" applyBorder="1"/>
    <xf numFmtId="0" fontId="32" fillId="0" borderId="15" xfId="36" applyFont="1" applyBorder="1"/>
    <xf numFmtId="0" fontId="32" fillId="0" borderId="15" xfId="36" applyFont="1" applyFill="1" applyBorder="1" applyAlignment="1">
      <alignment horizontal="center"/>
    </xf>
    <xf numFmtId="2" fontId="32" fillId="0" borderId="15" xfId="36" applyNumberFormat="1" applyFont="1" applyBorder="1" applyAlignment="1">
      <alignment horizontal="right"/>
    </xf>
    <xf numFmtId="2" fontId="40" fillId="0" borderId="16" xfId="36" applyNumberFormat="1" applyFont="1" applyFill="1" applyBorder="1"/>
    <xf numFmtId="0" fontId="44" fillId="29" borderId="0" xfId="47" applyFont="1" applyFill="1" applyAlignment="1">
      <alignment wrapText="1"/>
    </xf>
    <xf numFmtId="0" fontId="32" fillId="0" borderId="14" xfId="36" applyFont="1" applyFill="1" applyBorder="1" applyAlignment="1"/>
    <xf numFmtId="0" fontId="32" fillId="0" borderId="15" xfId="36" applyFont="1" applyFill="1" applyBorder="1" applyAlignment="1"/>
    <xf numFmtId="1" fontId="32" fillId="0" borderId="15" xfId="36" applyNumberFormat="1" applyFont="1" applyFill="1" applyBorder="1" applyAlignment="1">
      <alignment horizontal="center"/>
    </xf>
    <xf numFmtId="2" fontId="32" fillId="0" borderId="15" xfId="36" applyNumberFormat="1" applyFont="1" applyFill="1" applyBorder="1" applyAlignment="1">
      <alignment horizontal="right"/>
    </xf>
    <xf numFmtId="1" fontId="32" fillId="0" borderId="16" xfId="36" applyNumberFormat="1" applyFont="1" applyFill="1" applyBorder="1" applyAlignment="1">
      <alignment horizontal="center"/>
    </xf>
    <xf numFmtId="0" fontId="26" fillId="0" borderId="14" xfId="36" applyFont="1" applyFill="1" applyBorder="1" applyAlignment="1">
      <alignment vertical="top" wrapText="1"/>
    </xf>
    <xf numFmtId="165" fontId="32" fillId="0" borderId="15" xfId="36" applyNumberFormat="1" applyFont="1" applyFill="1" applyBorder="1" applyAlignment="1"/>
    <xf numFmtId="165" fontId="32" fillId="0" borderId="16" xfId="36" applyNumberFormat="1" applyFont="1" applyFill="1" applyBorder="1" applyAlignment="1">
      <alignment horizontal="center"/>
    </xf>
    <xf numFmtId="0" fontId="44" fillId="0" borderId="0" xfId="47" applyFont="1" applyAlignment="1">
      <alignment horizontal="center" vertical="top" wrapText="1"/>
    </xf>
    <xf numFmtId="0" fontId="49" fillId="0" borderId="0" xfId="47" applyFont="1" applyAlignment="1">
      <alignment wrapText="1"/>
    </xf>
    <xf numFmtId="0" fontId="57" fillId="0" borderId="0" xfId="0" applyFont="1" applyAlignment="1">
      <alignment wrapText="1"/>
    </xf>
    <xf numFmtId="0" fontId="57" fillId="0" borderId="0" xfId="0" applyFont="1" applyFill="1" applyBorder="1" applyAlignment="1">
      <alignment wrapText="1"/>
    </xf>
    <xf numFmtId="0" fontId="58" fillId="0" borderId="0" xfId="0" applyFont="1" applyFill="1" applyBorder="1" applyAlignment="1">
      <alignment horizontal="left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wrapText="1"/>
    </xf>
    <xf numFmtId="0" fontId="60" fillId="0" borderId="0" xfId="0" applyFont="1" applyBorder="1" applyAlignment="1">
      <alignment wrapText="1"/>
    </xf>
    <xf numFmtId="0" fontId="61" fillId="0" borderId="0" xfId="47" applyFont="1" applyAlignment="1">
      <alignment wrapText="1"/>
    </xf>
    <xf numFmtId="0" fontId="62" fillId="0" borderId="0" xfId="47" applyFont="1" applyAlignment="1">
      <alignment wrapText="1"/>
    </xf>
    <xf numFmtId="0" fontId="62" fillId="0" borderId="0" xfId="47" applyFont="1" applyAlignment="1">
      <alignment vertical="center" wrapText="1"/>
    </xf>
    <xf numFmtId="0" fontId="61" fillId="29" borderId="0" xfId="47" applyFont="1" applyFill="1" applyAlignment="1">
      <alignment wrapText="1"/>
    </xf>
    <xf numFmtId="0" fontId="63" fillId="0" borderId="0" xfId="47" applyFont="1" applyAlignment="1">
      <alignment wrapText="1"/>
    </xf>
    <xf numFmtId="0" fontId="57" fillId="0" borderId="0" xfId="0" applyFont="1"/>
    <xf numFmtId="0" fontId="62" fillId="25" borderId="0" xfId="0" applyFont="1" applyFill="1"/>
    <xf numFmtId="0" fontId="62" fillId="25" borderId="0" xfId="47" applyFont="1" applyFill="1" applyAlignment="1">
      <alignment wrapText="1"/>
    </xf>
    <xf numFmtId="0" fontId="32" fillId="0" borderId="14" xfId="47" applyFont="1" applyBorder="1" applyAlignment="1">
      <alignment wrapText="1"/>
    </xf>
    <xf numFmtId="0" fontId="49" fillId="0" borderId="15" xfId="47" applyFont="1" applyBorder="1" applyAlignment="1">
      <alignment horizontal="center" wrapText="1"/>
    </xf>
    <xf numFmtId="0" fontId="49" fillId="0" borderId="15" xfId="47" applyFont="1" applyBorder="1" applyAlignment="1">
      <alignment horizontal="left" wrapText="1"/>
    </xf>
    <xf numFmtId="0" fontId="49" fillId="0" borderId="15" xfId="47" applyFont="1" applyBorder="1" applyAlignment="1">
      <alignment horizontal="center" vertical="top" wrapText="1"/>
    </xf>
    <xf numFmtId="2" fontId="50" fillId="0" borderId="15" xfId="47" applyNumberFormat="1" applyFont="1" applyBorder="1" applyAlignment="1">
      <alignment horizontal="center" vertical="top"/>
    </xf>
    <xf numFmtId="3" fontId="49" fillId="0" borderId="16" xfId="47" applyNumberFormat="1" applyFont="1" applyBorder="1" applyAlignment="1">
      <alignment horizontal="center" vertical="top" wrapText="1"/>
    </xf>
    <xf numFmtId="0" fontId="26" fillId="0" borderId="39" xfId="0" applyFont="1" applyBorder="1" applyAlignment="1">
      <alignment vertical="top" wrapText="1"/>
    </xf>
    <xf numFmtId="0" fontId="32" fillId="28" borderId="14" xfId="47" applyFont="1" applyFill="1" applyBorder="1" applyAlignment="1">
      <alignment vertical="center" wrapText="1"/>
    </xf>
    <xf numFmtId="0" fontId="32" fillId="28" borderId="15" xfId="47" applyFont="1" applyFill="1" applyBorder="1" applyAlignment="1">
      <alignment horizontal="center" vertical="center" wrapText="1"/>
    </xf>
    <xf numFmtId="0" fontId="32" fillId="28" borderId="15" xfId="47" applyFont="1" applyFill="1" applyBorder="1" applyAlignment="1">
      <alignment vertical="center" wrapText="1"/>
    </xf>
    <xf numFmtId="0" fontId="32" fillId="28" borderId="15" xfId="47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vertical="top" wrapText="1"/>
    </xf>
    <xf numFmtId="0" fontId="26" fillId="0" borderId="41" xfId="0" applyFont="1" applyFill="1" applyBorder="1" applyAlignment="1">
      <alignment horizontal="center" vertical="top" wrapText="1"/>
    </xf>
    <xf numFmtId="0" fontId="26" fillId="0" borderId="39" xfId="0" applyFont="1" applyFill="1" applyBorder="1" applyAlignment="1">
      <alignment vertical="top" wrapText="1"/>
    </xf>
    <xf numFmtId="0" fontId="26" fillId="0" borderId="42" xfId="0" applyFont="1" applyFill="1" applyBorder="1" applyAlignment="1">
      <alignment vertical="top" wrapText="1"/>
    </xf>
    <xf numFmtId="0" fontId="26" fillId="0" borderId="27" xfId="0" applyFont="1" applyFill="1" applyBorder="1" applyAlignment="1">
      <alignment vertical="top" wrapText="1"/>
    </xf>
    <xf numFmtId="0" fontId="26" fillId="0" borderId="43" xfId="0" applyFont="1" applyFill="1" applyBorder="1" applyAlignment="1">
      <alignment vertical="top" wrapText="1"/>
    </xf>
    <xf numFmtId="2" fontId="47" fillId="28" borderId="16" xfId="47" applyNumberFormat="1" applyFont="1" applyFill="1" applyBorder="1" applyAlignment="1">
      <alignment horizontal="center" vertical="center"/>
    </xf>
    <xf numFmtId="0" fontId="32" fillId="28" borderId="14" xfId="36" applyFont="1" applyFill="1" applyBorder="1"/>
    <xf numFmtId="0" fontId="32" fillId="28" borderId="15" xfId="36" applyFont="1" applyFill="1" applyBorder="1"/>
    <xf numFmtId="0" fontId="32" fillId="28" borderId="15" xfId="36" applyFont="1" applyFill="1" applyBorder="1" applyAlignment="1">
      <alignment horizontal="center"/>
    </xf>
    <xf numFmtId="2" fontId="32" fillId="28" borderId="15" xfId="36" applyNumberFormat="1" applyFont="1" applyFill="1" applyBorder="1" applyAlignment="1">
      <alignment horizontal="right"/>
    </xf>
    <xf numFmtId="2" fontId="40" fillId="28" borderId="16" xfId="36" applyNumberFormat="1" applyFont="1" applyFill="1" applyBorder="1"/>
    <xf numFmtId="0" fontId="20" fillId="0" borderId="14" xfId="0" applyFont="1" applyFill="1" applyBorder="1" applyAlignment="1">
      <alignment vertical="top" wrapText="1"/>
    </xf>
    <xf numFmtId="0" fontId="20" fillId="0" borderId="15" xfId="0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vertical="top" wrapText="1"/>
    </xf>
    <xf numFmtId="0" fontId="20" fillId="0" borderId="15" xfId="0" applyNumberFormat="1" applyFont="1" applyFill="1" applyBorder="1" applyAlignment="1">
      <alignment vertical="top" wrapText="1"/>
    </xf>
    <xf numFmtId="0" fontId="20" fillId="0" borderId="29" xfId="0" applyFont="1" applyFill="1" applyBorder="1" applyAlignment="1">
      <alignment vertical="top" wrapText="1"/>
    </xf>
    <xf numFmtId="0" fontId="20" fillId="0" borderId="26" xfId="0" applyFont="1" applyFill="1" applyBorder="1" applyAlignment="1">
      <alignment horizontal="center" vertical="top" wrapText="1"/>
    </xf>
    <xf numFmtId="0" fontId="20" fillId="0" borderId="26" xfId="0" applyFont="1" applyFill="1" applyBorder="1" applyAlignment="1">
      <alignment horizontal="left" vertical="top" wrapText="1"/>
    </xf>
    <xf numFmtId="0" fontId="20" fillId="0" borderId="26" xfId="0" applyFont="1" applyFill="1" applyBorder="1" applyAlignment="1">
      <alignment vertical="top" wrapText="1"/>
    </xf>
    <xf numFmtId="0" fontId="20" fillId="0" borderId="26" xfId="0" applyNumberFormat="1" applyFont="1" applyFill="1" applyBorder="1" applyAlignment="1">
      <alignment vertical="top" wrapText="1"/>
    </xf>
    <xf numFmtId="3" fontId="20" fillId="0" borderId="30" xfId="0" applyNumberFormat="1" applyFont="1" applyFill="1" applyBorder="1" applyAlignment="1">
      <alignment vertical="top" wrapText="1"/>
    </xf>
    <xf numFmtId="0" fontId="20" fillId="0" borderId="27" xfId="0" applyFont="1" applyFill="1" applyBorder="1" applyAlignment="1">
      <alignment vertical="top" wrapText="1"/>
    </xf>
    <xf numFmtId="0" fontId="20" fillId="0" borderId="22" xfId="0" applyFont="1" applyFill="1" applyBorder="1" applyAlignment="1">
      <alignment horizontal="center" vertical="top" wrapText="1"/>
    </xf>
    <xf numFmtId="0" fontId="20" fillId="0" borderId="22" xfId="0" applyFont="1" applyFill="1" applyBorder="1" applyAlignment="1">
      <alignment horizontal="left" vertical="top" wrapText="1"/>
    </xf>
    <xf numFmtId="0" fontId="20" fillId="0" borderId="22" xfId="0" applyFont="1" applyFill="1" applyBorder="1" applyAlignment="1">
      <alignment vertical="top" wrapText="1"/>
    </xf>
    <xf numFmtId="0" fontId="20" fillId="0" borderId="22" xfId="0" applyNumberFormat="1" applyFont="1" applyFill="1" applyBorder="1" applyAlignment="1">
      <alignment vertical="top" wrapText="1"/>
    </xf>
    <xf numFmtId="3" fontId="20" fillId="0" borderId="28" xfId="0" applyNumberFormat="1" applyFont="1" applyFill="1" applyBorder="1" applyAlignment="1">
      <alignment vertical="top" wrapText="1"/>
    </xf>
    <xf numFmtId="0" fontId="20" fillId="0" borderId="31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/>
    </xf>
    <xf numFmtId="3" fontId="20" fillId="0" borderId="32" xfId="0" applyNumberFormat="1" applyFont="1" applyFill="1" applyBorder="1" applyAlignment="1">
      <alignment vertical="top" wrapText="1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wrapText="1"/>
    </xf>
    <xf numFmtId="0" fontId="20" fillId="0" borderId="15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47" applyFont="1" applyBorder="1" applyAlignment="1">
      <alignment horizontal="center" vertical="top" wrapText="1"/>
    </xf>
    <xf numFmtId="0" fontId="20" fillId="0" borderId="0" xfId="47" applyFont="1" applyBorder="1" applyAlignment="1">
      <alignment wrapText="1"/>
    </xf>
    <xf numFmtId="0" fontId="32" fillId="0" borderId="15" xfId="36" applyFont="1" applyBorder="1" applyAlignment="1">
      <alignment vertical="top"/>
    </xf>
    <xf numFmtId="0" fontId="32" fillId="0" borderId="14" xfId="0" applyFont="1" applyFill="1" applyBorder="1" applyAlignment="1">
      <alignment vertical="top" wrapText="1"/>
    </xf>
    <xf numFmtId="0" fontId="32" fillId="0" borderId="15" xfId="0" applyFont="1" applyBorder="1"/>
    <xf numFmtId="3" fontId="32" fillId="0" borderId="16" xfId="47" applyNumberFormat="1" applyFont="1" applyBorder="1" applyAlignment="1">
      <alignment horizontal="center" vertical="center" wrapText="1"/>
    </xf>
    <xf numFmtId="0" fontId="32" fillId="0" borderId="15" xfId="36" applyFont="1" applyBorder="1" applyAlignment="1">
      <alignment horizontal="left" vertical="top"/>
    </xf>
    <xf numFmtId="0" fontId="48" fillId="0" borderId="14" xfId="0" applyFont="1" applyBorder="1" applyAlignment="1">
      <alignment vertical="top" wrapText="1"/>
    </xf>
    <xf numFmtId="0" fontId="48" fillId="0" borderId="15" xfId="0" applyFont="1" applyBorder="1" applyAlignment="1">
      <alignment vertical="top" wrapText="1"/>
    </xf>
    <xf numFmtId="0" fontId="48" fillId="0" borderId="15" xfId="0" applyFont="1" applyBorder="1" applyAlignment="1">
      <alignment horizontal="right" vertical="top" wrapText="1"/>
    </xf>
    <xf numFmtId="0" fontId="48" fillId="0" borderId="15" xfId="0" applyFont="1" applyBorder="1" applyAlignment="1">
      <alignment horizontal="center" vertical="top" wrapText="1"/>
    </xf>
    <xf numFmtId="0" fontId="48" fillId="0" borderId="15" xfId="0" applyNumberFormat="1" applyFont="1" applyBorder="1" applyAlignment="1">
      <alignment horizontal="center" vertical="top" wrapText="1"/>
    </xf>
    <xf numFmtId="2" fontId="48" fillId="0" borderId="16" xfId="0" applyNumberFormat="1" applyFont="1" applyBorder="1" applyAlignment="1">
      <alignment vertical="top" wrapText="1"/>
    </xf>
    <xf numFmtId="0" fontId="48" fillId="0" borderId="0" xfId="0" applyFont="1" applyAlignment="1">
      <alignment wrapText="1"/>
    </xf>
    <xf numFmtId="0" fontId="32" fillId="0" borderId="15" xfId="36" applyFont="1" applyBorder="1" applyAlignment="1">
      <alignment horizontal="center" vertical="top"/>
    </xf>
    <xf numFmtId="0" fontId="40" fillId="27" borderId="15" xfId="48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7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49" fontId="22" fillId="0" borderId="24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20" fillId="0" borderId="12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64" fillId="0" borderId="0" xfId="0" applyFont="1" applyFill="1" applyAlignment="1">
      <alignment horizontal="left" wrapText="1"/>
    </xf>
    <xf numFmtId="0" fontId="28" fillId="24" borderId="15" xfId="47" applyFont="1" applyFill="1" applyBorder="1" applyAlignment="1">
      <alignment horizontal="left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32" fillId="0" borderId="22" xfId="36" applyFont="1" applyBorder="1" applyAlignment="1">
      <alignment horizontal="center"/>
    </xf>
    <xf numFmtId="0" fontId="32" fillId="0" borderId="22" xfId="36" applyFont="1" applyFill="1" applyBorder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32" fillId="27" borderId="15" xfId="47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center" wrapText="1"/>
    </xf>
    <xf numFmtId="0" fontId="28" fillId="27" borderId="14" xfId="47" applyFont="1" applyFill="1" applyBorder="1" applyAlignment="1">
      <alignment horizontal="left" vertical="center" wrapText="1"/>
    </xf>
    <xf numFmtId="0" fontId="28" fillId="27" borderId="15" xfId="47" applyFont="1" applyFill="1" applyBorder="1" applyAlignment="1">
      <alignment horizontal="left" vertical="center" wrapText="1"/>
    </xf>
    <xf numFmtId="0" fontId="28" fillId="27" borderId="15" xfId="47" applyFont="1" applyFill="1" applyBorder="1" applyAlignment="1">
      <alignment horizontal="left" wrapText="1"/>
    </xf>
    <xf numFmtId="0" fontId="53" fillId="0" borderId="0" xfId="0" applyFont="1" applyFill="1" applyAlignment="1">
      <alignment horizontal="center" wrapText="1"/>
    </xf>
    <xf numFmtId="0" fontId="53" fillId="0" borderId="0" xfId="0" applyFont="1" applyFill="1" applyAlignment="1">
      <alignment horizontal="center"/>
    </xf>
    <xf numFmtId="0" fontId="24" fillId="0" borderId="28" xfId="0" applyFont="1" applyBorder="1" applyAlignment="1">
      <alignment horizontal="center" vertical="center" wrapText="1"/>
    </xf>
    <xf numFmtId="0" fontId="30" fillId="0" borderId="0" xfId="47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wrapText="1"/>
    </xf>
    <xf numFmtId="0" fontId="32" fillId="27" borderId="14" xfId="47" applyFont="1" applyFill="1" applyBorder="1" applyAlignment="1">
      <alignment horizontal="left" vertical="center" wrapText="1"/>
    </xf>
    <xf numFmtId="0" fontId="30" fillId="28" borderId="0" xfId="0" applyFont="1" applyFill="1" applyBorder="1" applyAlignment="1">
      <alignment horizontal="center"/>
    </xf>
    <xf numFmtId="0" fontId="43" fillId="0" borderId="15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</cellXfs>
  <cellStyles count="65">
    <cellStyle name="20% – Акцентування1" xfId="1"/>
    <cellStyle name="20% – Акцентування2" xfId="2"/>
    <cellStyle name="20% – Акцентування3" xfId="3"/>
    <cellStyle name="20% – Акцентування4" xfId="4"/>
    <cellStyle name="20% – Акцентування5" xfId="5"/>
    <cellStyle name="20% – Акцентування6" xfId="6"/>
    <cellStyle name="40% – Акцентування1" xfId="7"/>
    <cellStyle name="40% – Акцентування2" xfId="8"/>
    <cellStyle name="40% – Акцентування3" xfId="9"/>
    <cellStyle name="40% – Акцентування4" xfId="10"/>
    <cellStyle name="40% – Акцентування5" xfId="11"/>
    <cellStyle name="40% – Акцентування6" xfId="12"/>
    <cellStyle name="60% – Акцентування1" xfId="13"/>
    <cellStyle name="60% – Акцентування2" xfId="14"/>
    <cellStyle name="60% – Акцентування3" xfId="15"/>
    <cellStyle name="60% – Акцентування4" xfId="16"/>
    <cellStyle name="60% – Акцентування5" xfId="17"/>
    <cellStyle name="60% – Акцентування6" xfId="18"/>
    <cellStyle name="Акцентування1" xfId="19"/>
    <cellStyle name="Акцентування2" xfId="20"/>
    <cellStyle name="Акцентування3" xfId="21"/>
    <cellStyle name="Акцентування4" xfId="22"/>
    <cellStyle name="Акцентування5" xfId="23"/>
    <cellStyle name="Акцентування6" xfId="24"/>
    <cellStyle name="Ввід" xfId="25"/>
    <cellStyle name="Ввод " xfId="26" builtinId="20" customBuiltin="1"/>
    <cellStyle name="Вывод" xfId="27" builtinId="21" customBuiltin="1"/>
    <cellStyle name="Вычисление" xfId="28" builtinId="22" customBuiltin="1"/>
    <cellStyle name="Добре" xfId="29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Звичайний 2" xfId="34"/>
    <cellStyle name="Звичайний 3" xfId="35"/>
    <cellStyle name="Звичайний 4" xfId="36"/>
    <cellStyle name="Звичайний 5" xfId="37"/>
    <cellStyle name="Зв'язана клітинка" xfId="38"/>
    <cellStyle name="Итог" xfId="39" builtinId="25" customBuiltin="1"/>
    <cellStyle name="Контрольна клітинка" xfId="40"/>
    <cellStyle name="Контрольная ячейка" xfId="41" builtinId="23" customBuiltin="1"/>
    <cellStyle name="Назва" xfId="42"/>
    <cellStyle name="Название" xfId="43" builtinId="15" customBuiltin="1"/>
    <cellStyle name="Обчислення" xfId="44"/>
    <cellStyle name="Обычный" xfId="0" builtinId="0"/>
    <cellStyle name="Обычный 2" xfId="45"/>
    <cellStyle name="Обычный 3" xfId="46"/>
    <cellStyle name="Обычный_Kalend_plan_FST_Ukr_na_2015_на_затвердж_Мін_без_коштів(1)" xfId="47"/>
    <cellStyle name="Обычный_Школа Україна_5 2" xfId="48"/>
    <cellStyle name="Підсумок" xfId="49"/>
    <cellStyle name="Плохой" xfId="50" builtinId="27" customBuiltin="1"/>
    <cellStyle name="Поганий" xfId="51"/>
    <cellStyle name="Пояснение" xfId="52" builtinId="53" customBuiltin="1"/>
    <cellStyle name="Примечание" xfId="53" builtinId="10" customBuiltin="1"/>
    <cellStyle name="Примечание 2" xfId="54"/>
    <cellStyle name="Примечание 3" xfId="55"/>
    <cellStyle name="Примечание 4" xfId="56"/>
    <cellStyle name="Примечание 5" xfId="57"/>
    <cellStyle name="Примітка" xfId="58"/>
    <cellStyle name="Результат" xfId="59"/>
    <cellStyle name="Связанная ячейка" xfId="60" builtinId="24" customBuiltin="1"/>
    <cellStyle name="Середній" xfId="61"/>
    <cellStyle name="Текст попередження" xfId="62"/>
    <cellStyle name="Текст пояснення" xfId="63"/>
    <cellStyle name="Текст предупреждения" xfId="6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211"/>
  <sheetViews>
    <sheetView view="pageBreakPreview" zoomScale="110" zoomScaleNormal="100" zoomScaleSheetLayoutView="110" workbookViewId="0">
      <selection activeCell="E14" sqref="E14"/>
    </sheetView>
  </sheetViews>
  <sheetFormatPr defaultColWidth="9.109375" defaultRowHeight="10.199999999999999"/>
  <cols>
    <col min="1" max="1" width="34.109375" style="28" customWidth="1"/>
    <col min="2" max="2" width="10.5546875" style="29" customWidth="1"/>
    <col min="3" max="3" width="5.5546875" style="29" customWidth="1"/>
    <col min="4" max="4" width="18" style="36" customWidth="1"/>
    <col min="5" max="5" width="13.5546875" style="29" customWidth="1"/>
    <col min="6" max="6" width="7.44140625" style="30" customWidth="1"/>
    <col min="7" max="7" width="6.109375" style="30" customWidth="1"/>
    <col min="8" max="9" width="5.44140625" style="30" customWidth="1"/>
    <col min="10" max="10" width="6.88671875" style="30" customWidth="1"/>
    <col min="11" max="11" width="5.44140625" style="30" customWidth="1"/>
    <col min="12" max="12" width="7.33203125" style="30" customWidth="1"/>
    <col min="13" max="13" width="7.44140625" style="37" customWidth="1"/>
    <col min="14" max="14" width="11.6640625" style="28" customWidth="1"/>
    <col min="15" max="16384" width="9.109375" style="28"/>
  </cols>
  <sheetData>
    <row r="1" spans="1:15" s="1" customFormat="1" ht="17.25" customHeight="1">
      <c r="E1" s="131"/>
      <c r="F1" s="131"/>
      <c r="G1" s="131"/>
      <c r="H1" s="131"/>
      <c r="I1" s="131"/>
      <c r="J1" s="131"/>
      <c r="K1" s="132" t="s">
        <v>0</v>
      </c>
      <c r="L1" s="132"/>
      <c r="M1" s="66"/>
      <c r="N1" s="67"/>
      <c r="O1" s="67"/>
    </row>
    <row r="2" spans="1:15" s="1" customFormat="1" ht="47.25" customHeight="1">
      <c r="B2" s="2"/>
      <c r="C2" s="2"/>
      <c r="E2" s="133"/>
      <c r="F2" s="134"/>
      <c r="G2" s="134"/>
      <c r="H2" s="134"/>
      <c r="I2" s="134"/>
      <c r="J2" s="134"/>
      <c r="K2" s="399" t="s">
        <v>75</v>
      </c>
      <c r="L2" s="399"/>
      <c r="M2" s="399"/>
      <c r="N2" s="399"/>
      <c r="O2" s="141"/>
    </row>
    <row r="3" spans="1:15" s="1" customFormat="1" ht="14.25" customHeight="1">
      <c r="B3" s="2"/>
      <c r="C3" s="2"/>
      <c r="E3" s="133"/>
      <c r="F3" s="134"/>
      <c r="G3" s="134"/>
      <c r="H3" s="134"/>
      <c r="I3" s="134"/>
      <c r="J3" s="134"/>
      <c r="K3" s="135"/>
      <c r="L3" s="135"/>
      <c r="M3" s="4"/>
      <c r="N3" s="4"/>
      <c r="O3" s="4"/>
    </row>
    <row r="4" spans="1:15" s="5" customFormat="1" ht="24" customHeight="1" thickBot="1">
      <c r="A4" s="398" t="s">
        <v>76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</row>
    <row r="5" spans="1:15" s="9" customFormat="1" ht="24" customHeight="1" thickBot="1">
      <c r="A5" s="403" t="s">
        <v>1</v>
      </c>
      <c r="B5" s="393" t="s">
        <v>2</v>
      </c>
      <c r="C5" s="403" t="s">
        <v>3</v>
      </c>
      <c r="D5" s="6" t="s">
        <v>4</v>
      </c>
      <c r="E5" s="7" t="s">
        <v>5</v>
      </c>
      <c r="F5" s="400" t="s">
        <v>6</v>
      </c>
      <c r="G5" s="405"/>
      <c r="H5" s="405"/>
      <c r="I5" s="405"/>
      <c r="J5" s="401"/>
      <c r="K5" s="391" t="s">
        <v>7</v>
      </c>
      <c r="L5" s="393" t="s">
        <v>8</v>
      </c>
      <c r="M5" s="395" t="s">
        <v>9</v>
      </c>
      <c r="N5" s="395" t="s">
        <v>10</v>
      </c>
    </row>
    <row r="6" spans="1:15" s="9" customFormat="1" ht="24" customHeight="1" thickBot="1">
      <c r="A6" s="404"/>
      <c r="B6" s="394"/>
      <c r="C6" s="404"/>
      <c r="D6" s="400" t="s">
        <v>11</v>
      </c>
      <c r="E6" s="401"/>
      <c r="F6" s="10" t="s">
        <v>12</v>
      </c>
      <c r="G6" s="10" t="s">
        <v>13</v>
      </c>
      <c r="H6" s="8" t="s">
        <v>14</v>
      </c>
      <c r="I6" s="10" t="s">
        <v>15</v>
      </c>
      <c r="J6" s="10" t="s">
        <v>16</v>
      </c>
      <c r="K6" s="392"/>
      <c r="L6" s="394"/>
      <c r="M6" s="396"/>
      <c r="N6" s="396"/>
    </row>
    <row r="7" spans="1:15" s="65" customFormat="1" ht="9.6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3"/>
      <c r="N7" s="63"/>
    </row>
    <row r="8" spans="1:15" s="11" customFormat="1" ht="26.4" customHeight="1">
      <c r="A8" s="402" t="s">
        <v>676</v>
      </c>
      <c r="B8" s="402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</row>
    <row r="9" spans="1:15" s="22" customFormat="1" ht="20.399999999999999">
      <c r="A9" s="346" t="s">
        <v>583</v>
      </c>
      <c r="B9" s="347" t="s">
        <v>608</v>
      </c>
      <c r="C9" s="347">
        <v>17</v>
      </c>
      <c r="D9" s="348" t="s">
        <v>584</v>
      </c>
      <c r="E9" s="349"/>
      <c r="F9" s="349">
        <v>12</v>
      </c>
      <c r="G9" s="349">
        <v>4</v>
      </c>
      <c r="H9" s="349"/>
      <c r="I9" s="349"/>
      <c r="J9" s="349">
        <f t="shared" ref="J9:J21" si="0">SUM(F9:I9)</f>
        <v>16</v>
      </c>
      <c r="K9" s="349"/>
      <c r="L9" s="347">
        <v>3401220</v>
      </c>
      <c r="M9" s="350">
        <f>J9*C9</f>
        <v>272</v>
      </c>
      <c r="N9" s="149"/>
    </row>
    <row r="10" spans="1:15" s="22" customFormat="1" ht="20.399999999999999">
      <c r="A10" s="346" t="s">
        <v>585</v>
      </c>
      <c r="B10" s="347" t="s">
        <v>377</v>
      </c>
      <c r="C10" s="347">
        <v>9</v>
      </c>
      <c r="D10" s="348" t="s">
        <v>584</v>
      </c>
      <c r="E10" s="349"/>
      <c r="F10" s="349">
        <v>14</v>
      </c>
      <c r="G10" s="349">
        <v>6</v>
      </c>
      <c r="H10" s="349"/>
      <c r="I10" s="349">
        <v>2</v>
      </c>
      <c r="J10" s="349">
        <f t="shared" si="0"/>
        <v>22</v>
      </c>
      <c r="K10" s="349"/>
      <c r="L10" s="347">
        <v>3401220</v>
      </c>
      <c r="M10" s="350">
        <f t="shared" ref="M10:M73" si="1">J10*C10</f>
        <v>198</v>
      </c>
      <c r="N10" s="149"/>
    </row>
    <row r="11" spans="1:15" s="22" customFormat="1" ht="20.399999999999999">
      <c r="A11" s="346" t="s">
        <v>586</v>
      </c>
      <c r="B11" s="347" t="s">
        <v>609</v>
      </c>
      <c r="C11" s="347">
        <v>21</v>
      </c>
      <c r="D11" s="348" t="s">
        <v>584</v>
      </c>
      <c r="E11" s="349"/>
      <c r="F11" s="349">
        <v>6</v>
      </c>
      <c r="G11" s="349">
        <v>1</v>
      </c>
      <c r="H11" s="349"/>
      <c r="I11" s="349"/>
      <c r="J11" s="349">
        <f t="shared" si="0"/>
        <v>7</v>
      </c>
      <c r="K11" s="349"/>
      <c r="L11" s="347">
        <v>3401220</v>
      </c>
      <c r="M11" s="350">
        <f t="shared" si="1"/>
        <v>147</v>
      </c>
      <c r="N11" s="149"/>
    </row>
    <row r="12" spans="1:15" s="22" customFormat="1" ht="20.399999999999999">
      <c r="A12" s="346" t="s">
        <v>587</v>
      </c>
      <c r="B12" s="347" t="s">
        <v>610</v>
      </c>
      <c r="C12" s="347">
        <v>16</v>
      </c>
      <c r="D12" s="348" t="s">
        <v>588</v>
      </c>
      <c r="E12" s="349"/>
      <c r="F12" s="349">
        <v>12</v>
      </c>
      <c r="G12" s="349">
        <v>4</v>
      </c>
      <c r="H12" s="349"/>
      <c r="I12" s="349">
        <v>1</v>
      </c>
      <c r="J12" s="349">
        <f t="shared" si="0"/>
        <v>17</v>
      </c>
      <c r="K12" s="349"/>
      <c r="L12" s="347">
        <v>3401220</v>
      </c>
      <c r="M12" s="350">
        <f t="shared" si="1"/>
        <v>272</v>
      </c>
      <c r="N12" s="149"/>
    </row>
    <row r="13" spans="1:15" s="22" customFormat="1" ht="20.399999999999999">
      <c r="A13" s="346" t="s">
        <v>63</v>
      </c>
      <c r="B13" s="347" t="s">
        <v>611</v>
      </c>
      <c r="C13" s="347">
        <v>6</v>
      </c>
      <c r="D13" s="348" t="s">
        <v>589</v>
      </c>
      <c r="E13" s="349"/>
      <c r="F13" s="349">
        <v>12</v>
      </c>
      <c r="G13" s="349">
        <v>6</v>
      </c>
      <c r="H13" s="349"/>
      <c r="I13" s="349">
        <v>2</v>
      </c>
      <c r="J13" s="349">
        <f t="shared" si="0"/>
        <v>20</v>
      </c>
      <c r="K13" s="349"/>
      <c r="L13" s="347">
        <v>3401220</v>
      </c>
      <c r="M13" s="350">
        <f t="shared" si="1"/>
        <v>120</v>
      </c>
      <c r="N13" s="149"/>
    </row>
    <row r="14" spans="1:15" s="22" customFormat="1" ht="20.399999999999999">
      <c r="A14" s="346" t="s">
        <v>585</v>
      </c>
      <c r="B14" s="347" t="s">
        <v>612</v>
      </c>
      <c r="C14" s="347">
        <v>7</v>
      </c>
      <c r="D14" s="348" t="s">
        <v>590</v>
      </c>
      <c r="E14" s="349"/>
      <c r="F14" s="349">
        <v>14</v>
      </c>
      <c r="G14" s="349">
        <v>6</v>
      </c>
      <c r="H14" s="349"/>
      <c r="I14" s="349">
        <v>2</v>
      </c>
      <c r="J14" s="349">
        <f t="shared" si="0"/>
        <v>22</v>
      </c>
      <c r="K14" s="349"/>
      <c r="L14" s="347">
        <v>3401220</v>
      </c>
      <c r="M14" s="350">
        <f t="shared" si="1"/>
        <v>154</v>
      </c>
      <c r="N14" s="149"/>
    </row>
    <row r="15" spans="1:15" s="22" customFormat="1" ht="20.399999999999999">
      <c r="A15" s="346" t="s">
        <v>63</v>
      </c>
      <c r="B15" s="347" t="s">
        <v>613</v>
      </c>
      <c r="C15" s="347">
        <v>8</v>
      </c>
      <c r="D15" s="348" t="s">
        <v>591</v>
      </c>
      <c r="E15" s="349"/>
      <c r="F15" s="349">
        <v>12</v>
      </c>
      <c r="G15" s="349">
        <v>6</v>
      </c>
      <c r="H15" s="349"/>
      <c r="I15" s="349">
        <v>2</v>
      </c>
      <c r="J15" s="349">
        <f t="shared" si="0"/>
        <v>20</v>
      </c>
      <c r="K15" s="349"/>
      <c r="L15" s="347">
        <v>3401220</v>
      </c>
      <c r="M15" s="350">
        <f t="shared" si="1"/>
        <v>160</v>
      </c>
      <c r="N15" s="149"/>
    </row>
    <row r="16" spans="1:15" s="22" customFormat="1" ht="20.399999999999999">
      <c r="A16" s="346" t="s">
        <v>585</v>
      </c>
      <c r="B16" s="347" t="s">
        <v>614</v>
      </c>
      <c r="C16" s="347">
        <v>7</v>
      </c>
      <c r="D16" s="348" t="s">
        <v>592</v>
      </c>
      <c r="E16" s="349"/>
      <c r="F16" s="349">
        <v>14</v>
      </c>
      <c r="G16" s="349">
        <v>6</v>
      </c>
      <c r="H16" s="349"/>
      <c r="I16" s="349">
        <v>2</v>
      </c>
      <c r="J16" s="349">
        <f t="shared" si="0"/>
        <v>22</v>
      </c>
      <c r="K16" s="349"/>
      <c r="L16" s="347">
        <v>3401220</v>
      </c>
      <c r="M16" s="350">
        <f t="shared" si="1"/>
        <v>154</v>
      </c>
      <c r="N16" s="149"/>
    </row>
    <row r="17" spans="1:14" s="22" customFormat="1" ht="20.399999999999999">
      <c r="A17" s="351" t="s">
        <v>583</v>
      </c>
      <c r="B17" s="352" t="s">
        <v>615</v>
      </c>
      <c r="C17" s="352">
        <v>18</v>
      </c>
      <c r="D17" s="353" t="s">
        <v>584</v>
      </c>
      <c r="E17" s="354"/>
      <c r="F17" s="354">
        <v>12</v>
      </c>
      <c r="G17" s="354">
        <v>4</v>
      </c>
      <c r="H17" s="354"/>
      <c r="I17" s="354"/>
      <c r="J17" s="354">
        <f t="shared" si="0"/>
        <v>16</v>
      </c>
      <c r="K17" s="354"/>
      <c r="L17" s="352">
        <v>3401220</v>
      </c>
      <c r="M17" s="355">
        <f t="shared" si="1"/>
        <v>288</v>
      </c>
      <c r="N17" s="356"/>
    </row>
    <row r="18" spans="1:14" s="22" customFormat="1" ht="20.399999999999999">
      <c r="A18" s="346" t="s">
        <v>63</v>
      </c>
      <c r="B18" s="347" t="s">
        <v>616</v>
      </c>
      <c r="C18" s="347">
        <v>13</v>
      </c>
      <c r="D18" s="348" t="s">
        <v>584</v>
      </c>
      <c r="E18" s="349"/>
      <c r="F18" s="349">
        <v>12</v>
      </c>
      <c r="G18" s="349">
        <v>6</v>
      </c>
      <c r="H18" s="349"/>
      <c r="I18" s="349">
        <v>2</v>
      </c>
      <c r="J18" s="349">
        <f t="shared" si="0"/>
        <v>20</v>
      </c>
      <c r="K18" s="349"/>
      <c r="L18" s="347">
        <v>3401220</v>
      </c>
      <c r="M18" s="350">
        <f t="shared" si="1"/>
        <v>260</v>
      </c>
      <c r="N18" s="149"/>
    </row>
    <row r="19" spans="1:14" s="22" customFormat="1" ht="20.399999999999999">
      <c r="A19" s="357" t="s">
        <v>587</v>
      </c>
      <c r="B19" s="358" t="s">
        <v>617</v>
      </c>
      <c r="C19" s="358">
        <v>20</v>
      </c>
      <c r="D19" s="359" t="s">
        <v>593</v>
      </c>
      <c r="E19" s="360"/>
      <c r="F19" s="360">
        <v>10</v>
      </c>
      <c r="G19" s="360">
        <v>4</v>
      </c>
      <c r="H19" s="360"/>
      <c r="I19" s="360"/>
      <c r="J19" s="360">
        <f t="shared" si="0"/>
        <v>14</v>
      </c>
      <c r="K19" s="360"/>
      <c r="L19" s="358">
        <v>3401220</v>
      </c>
      <c r="M19" s="361">
        <f t="shared" si="1"/>
        <v>280</v>
      </c>
      <c r="N19" s="362"/>
    </row>
    <row r="20" spans="1:14" s="22" customFormat="1" ht="20.399999999999999">
      <c r="A20" s="346" t="s">
        <v>585</v>
      </c>
      <c r="B20" s="347" t="s">
        <v>618</v>
      </c>
      <c r="C20" s="347">
        <v>11</v>
      </c>
      <c r="D20" s="348" t="s">
        <v>584</v>
      </c>
      <c r="E20" s="349"/>
      <c r="F20" s="349">
        <v>14</v>
      </c>
      <c r="G20" s="349">
        <v>6</v>
      </c>
      <c r="H20" s="349"/>
      <c r="I20" s="349">
        <v>2</v>
      </c>
      <c r="J20" s="349">
        <f t="shared" si="0"/>
        <v>22</v>
      </c>
      <c r="K20" s="349"/>
      <c r="L20" s="347">
        <v>3401220</v>
      </c>
      <c r="M20" s="350">
        <f t="shared" si="1"/>
        <v>242</v>
      </c>
      <c r="N20" s="149"/>
    </row>
    <row r="21" spans="1:14" s="22" customFormat="1" ht="20.399999999999999">
      <c r="A21" s="346" t="s">
        <v>63</v>
      </c>
      <c r="B21" s="347" t="s">
        <v>486</v>
      </c>
      <c r="C21" s="347">
        <v>7</v>
      </c>
      <c r="D21" s="348" t="s">
        <v>594</v>
      </c>
      <c r="E21" s="349"/>
      <c r="F21" s="349">
        <v>12</v>
      </c>
      <c r="G21" s="349">
        <v>6</v>
      </c>
      <c r="H21" s="349"/>
      <c r="I21" s="349">
        <v>2</v>
      </c>
      <c r="J21" s="349">
        <f t="shared" si="0"/>
        <v>20</v>
      </c>
      <c r="K21" s="349"/>
      <c r="L21" s="347">
        <v>3401220</v>
      </c>
      <c r="M21" s="350">
        <f t="shared" si="1"/>
        <v>140</v>
      </c>
      <c r="N21" s="149"/>
    </row>
    <row r="22" spans="1:14" s="22" customFormat="1" ht="20.399999999999999">
      <c r="A22" s="346" t="s">
        <v>63</v>
      </c>
      <c r="B22" s="347" t="s">
        <v>619</v>
      </c>
      <c r="C22" s="347">
        <v>8</v>
      </c>
      <c r="D22" s="348" t="s">
        <v>593</v>
      </c>
      <c r="E22" s="349"/>
      <c r="F22" s="349">
        <v>12</v>
      </c>
      <c r="G22" s="349">
        <v>6</v>
      </c>
      <c r="H22" s="349"/>
      <c r="I22" s="349">
        <v>2</v>
      </c>
      <c r="J22" s="349">
        <f t="shared" ref="J22:J48" si="2">SUM(F22:I22)</f>
        <v>20</v>
      </c>
      <c r="K22" s="349"/>
      <c r="L22" s="347">
        <v>3401220</v>
      </c>
      <c r="M22" s="350">
        <f t="shared" si="1"/>
        <v>160</v>
      </c>
      <c r="N22" s="149"/>
    </row>
    <row r="23" spans="1:14" s="22" customFormat="1" ht="20.399999999999999">
      <c r="A23" s="346" t="s">
        <v>586</v>
      </c>
      <c r="B23" s="347" t="s">
        <v>83</v>
      </c>
      <c r="C23" s="347">
        <v>18</v>
      </c>
      <c r="D23" s="348" t="s">
        <v>584</v>
      </c>
      <c r="E23" s="349"/>
      <c r="F23" s="349">
        <v>6</v>
      </c>
      <c r="G23" s="349">
        <v>1</v>
      </c>
      <c r="H23" s="349"/>
      <c r="I23" s="349"/>
      <c r="J23" s="349">
        <f>SUM(F23:I23)</f>
        <v>7</v>
      </c>
      <c r="K23" s="349"/>
      <c r="L23" s="347">
        <v>3401220</v>
      </c>
      <c r="M23" s="350">
        <f t="shared" si="1"/>
        <v>126</v>
      </c>
      <c r="N23" s="149"/>
    </row>
    <row r="24" spans="1:14" s="22" customFormat="1" ht="20.399999999999999">
      <c r="A24" s="346" t="s">
        <v>585</v>
      </c>
      <c r="B24" s="347" t="s">
        <v>620</v>
      </c>
      <c r="C24" s="347">
        <v>17</v>
      </c>
      <c r="D24" s="348" t="s">
        <v>595</v>
      </c>
      <c r="E24" s="349"/>
      <c r="F24" s="349">
        <v>18</v>
      </c>
      <c r="G24" s="349">
        <v>8</v>
      </c>
      <c r="H24" s="349"/>
      <c r="I24" s="349">
        <v>2</v>
      </c>
      <c r="J24" s="349">
        <f>SUM(F24:I24)</f>
        <v>28</v>
      </c>
      <c r="K24" s="349"/>
      <c r="L24" s="347">
        <v>3401220</v>
      </c>
      <c r="M24" s="350">
        <f t="shared" si="1"/>
        <v>476</v>
      </c>
      <c r="N24" s="149"/>
    </row>
    <row r="25" spans="1:14" s="22" customFormat="1" ht="20.399999999999999">
      <c r="A25" s="346" t="s">
        <v>583</v>
      </c>
      <c r="B25" s="347" t="s">
        <v>621</v>
      </c>
      <c r="C25" s="347">
        <v>16</v>
      </c>
      <c r="D25" s="348" t="s">
        <v>596</v>
      </c>
      <c r="E25" s="349"/>
      <c r="F25" s="349">
        <v>12</v>
      </c>
      <c r="G25" s="349">
        <v>4</v>
      </c>
      <c r="H25" s="349"/>
      <c r="I25" s="349"/>
      <c r="J25" s="349">
        <f>SUM(F25:I25)</f>
        <v>16</v>
      </c>
      <c r="K25" s="349"/>
      <c r="L25" s="347">
        <v>3401220</v>
      </c>
      <c r="M25" s="350">
        <f t="shared" si="1"/>
        <v>256</v>
      </c>
      <c r="N25" s="149"/>
    </row>
    <row r="26" spans="1:14" s="22" customFormat="1" ht="20.399999999999999">
      <c r="A26" s="346" t="s">
        <v>63</v>
      </c>
      <c r="B26" s="347" t="s">
        <v>622</v>
      </c>
      <c r="C26" s="347">
        <v>13</v>
      </c>
      <c r="D26" s="348" t="s">
        <v>597</v>
      </c>
      <c r="E26" s="349"/>
      <c r="F26" s="349">
        <v>12</v>
      </c>
      <c r="G26" s="349">
        <v>6</v>
      </c>
      <c r="H26" s="349"/>
      <c r="I26" s="349">
        <v>2</v>
      </c>
      <c r="J26" s="349">
        <f t="shared" si="2"/>
        <v>20</v>
      </c>
      <c r="K26" s="349"/>
      <c r="L26" s="347">
        <v>3401220</v>
      </c>
      <c r="M26" s="350">
        <f t="shared" si="1"/>
        <v>260</v>
      </c>
      <c r="N26" s="149"/>
    </row>
    <row r="27" spans="1:14" s="22" customFormat="1" ht="20.399999999999999">
      <c r="A27" s="346" t="s">
        <v>587</v>
      </c>
      <c r="B27" s="347" t="s">
        <v>623</v>
      </c>
      <c r="C27" s="347">
        <v>8</v>
      </c>
      <c r="D27" s="348" t="s">
        <v>596</v>
      </c>
      <c r="E27" s="349"/>
      <c r="F27" s="349">
        <v>8</v>
      </c>
      <c r="G27" s="349">
        <v>3</v>
      </c>
      <c r="H27" s="349"/>
      <c r="I27" s="349"/>
      <c r="J27" s="349">
        <f>SUM(F27:I27)</f>
        <v>11</v>
      </c>
      <c r="K27" s="349"/>
      <c r="L27" s="347">
        <v>3401220</v>
      </c>
      <c r="M27" s="350">
        <f t="shared" si="1"/>
        <v>88</v>
      </c>
      <c r="N27" s="149"/>
    </row>
    <row r="28" spans="1:14" s="22" customFormat="1" ht="20.399999999999999">
      <c r="A28" s="346" t="s">
        <v>585</v>
      </c>
      <c r="B28" s="347" t="s">
        <v>624</v>
      </c>
      <c r="C28" s="347">
        <v>11</v>
      </c>
      <c r="D28" s="348" t="s">
        <v>598</v>
      </c>
      <c r="E28" s="349"/>
      <c r="F28" s="349">
        <v>18</v>
      </c>
      <c r="G28" s="349">
        <v>8</v>
      </c>
      <c r="H28" s="349"/>
      <c r="I28" s="349">
        <v>2</v>
      </c>
      <c r="J28" s="349">
        <f>SUM(F28:I28)</f>
        <v>28</v>
      </c>
      <c r="K28" s="349"/>
      <c r="L28" s="347">
        <v>3401220</v>
      </c>
      <c r="M28" s="350">
        <f t="shared" si="1"/>
        <v>308</v>
      </c>
      <c r="N28" s="149"/>
    </row>
    <row r="29" spans="1:14" s="22" customFormat="1" ht="20.399999999999999">
      <c r="A29" s="346" t="s">
        <v>63</v>
      </c>
      <c r="B29" s="347" t="s">
        <v>625</v>
      </c>
      <c r="C29" s="347">
        <v>15</v>
      </c>
      <c r="D29" s="348" t="s">
        <v>597</v>
      </c>
      <c r="E29" s="349"/>
      <c r="F29" s="349">
        <v>12</v>
      </c>
      <c r="G29" s="349">
        <v>6</v>
      </c>
      <c r="H29" s="349"/>
      <c r="I29" s="349">
        <v>2</v>
      </c>
      <c r="J29" s="349">
        <f>SUM(F29:I29)</f>
        <v>20</v>
      </c>
      <c r="K29" s="349"/>
      <c r="L29" s="347">
        <v>3401220</v>
      </c>
      <c r="M29" s="350">
        <f t="shared" si="1"/>
        <v>300</v>
      </c>
      <c r="N29" s="149"/>
    </row>
    <row r="30" spans="1:14" s="22" customFormat="1" ht="20.399999999999999">
      <c r="A30" s="346" t="s">
        <v>586</v>
      </c>
      <c r="B30" s="347" t="s">
        <v>626</v>
      </c>
      <c r="C30" s="347">
        <v>22</v>
      </c>
      <c r="D30" s="348" t="s">
        <v>584</v>
      </c>
      <c r="E30" s="349"/>
      <c r="F30" s="349">
        <v>6</v>
      </c>
      <c r="G30" s="349">
        <v>1</v>
      </c>
      <c r="H30" s="349"/>
      <c r="I30" s="349"/>
      <c r="J30" s="349">
        <f>SUM(F30:I30)</f>
        <v>7</v>
      </c>
      <c r="K30" s="349"/>
      <c r="L30" s="347">
        <v>3401220</v>
      </c>
      <c r="M30" s="350">
        <f t="shared" si="1"/>
        <v>154</v>
      </c>
      <c r="N30" s="149"/>
    </row>
    <row r="31" spans="1:14" s="22" customFormat="1" ht="20.399999999999999">
      <c r="A31" s="346" t="s">
        <v>583</v>
      </c>
      <c r="B31" s="347" t="s">
        <v>627</v>
      </c>
      <c r="C31" s="347">
        <v>17</v>
      </c>
      <c r="D31" s="348" t="s">
        <v>584</v>
      </c>
      <c r="E31" s="349"/>
      <c r="F31" s="349">
        <v>12</v>
      </c>
      <c r="G31" s="349">
        <v>4</v>
      </c>
      <c r="H31" s="349"/>
      <c r="I31" s="349"/>
      <c r="J31" s="349">
        <f>SUM(F31:I31)</f>
        <v>16</v>
      </c>
      <c r="K31" s="349"/>
      <c r="L31" s="347">
        <v>3401220</v>
      </c>
      <c r="M31" s="350">
        <f t="shared" si="1"/>
        <v>272</v>
      </c>
      <c r="N31" s="149"/>
    </row>
    <row r="32" spans="1:14" s="22" customFormat="1" ht="20.399999999999999">
      <c r="A32" s="346" t="s">
        <v>63</v>
      </c>
      <c r="B32" s="347" t="s">
        <v>628</v>
      </c>
      <c r="C32" s="347">
        <v>14</v>
      </c>
      <c r="D32" s="348" t="s">
        <v>584</v>
      </c>
      <c r="E32" s="349"/>
      <c r="F32" s="349">
        <v>12</v>
      </c>
      <c r="G32" s="349">
        <v>6</v>
      </c>
      <c r="H32" s="349"/>
      <c r="I32" s="349">
        <v>2</v>
      </c>
      <c r="J32" s="349">
        <f t="shared" si="2"/>
        <v>20</v>
      </c>
      <c r="K32" s="349"/>
      <c r="L32" s="347">
        <v>3401220</v>
      </c>
      <c r="M32" s="350">
        <f t="shared" si="1"/>
        <v>280</v>
      </c>
      <c r="N32" s="149"/>
    </row>
    <row r="33" spans="1:14" s="22" customFormat="1" ht="20.399999999999999">
      <c r="A33" s="346" t="s">
        <v>585</v>
      </c>
      <c r="B33" s="347" t="s">
        <v>629</v>
      </c>
      <c r="C33" s="347">
        <v>6</v>
      </c>
      <c r="D33" s="348" t="s">
        <v>584</v>
      </c>
      <c r="E33" s="349"/>
      <c r="F33" s="349">
        <v>18</v>
      </c>
      <c r="G33" s="349">
        <v>6</v>
      </c>
      <c r="H33" s="349"/>
      <c r="I33" s="349">
        <v>2</v>
      </c>
      <c r="J33" s="349">
        <f>SUM(F33:I33)</f>
        <v>26</v>
      </c>
      <c r="K33" s="349"/>
      <c r="L33" s="347">
        <v>3401220</v>
      </c>
      <c r="M33" s="350">
        <f t="shared" si="1"/>
        <v>156</v>
      </c>
      <c r="N33" s="149"/>
    </row>
    <row r="34" spans="1:14" s="22" customFormat="1" ht="20.399999999999999">
      <c r="A34" s="346" t="s">
        <v>585</v>
      </c>
      <c r="B34" s="347" t="s">
        <v>630</v>
      </c>
      <c r="C34" s="347">
        <v>8</v>
      </c>
      <c r="D34" s="348" t="s">
        <v>588</v>
      </c>
      <c r="E34" s="349"/>
      <c r="F34" s="349">
        <v>18</v>
      </c>
      <c r="G34" s="349">
        <v>6</v>
      </c>
      <c r="H34" s="349"/>
      <c r="I34" s="349">
        <v>2</v>
      </c>
      <c r="J34" s="349">
        <f>SUM(F34:I34)</f>
        <v>26</v>
      </c>
      <c r="K34" s="349"/>
      <c r="L34" s="347">
        <v>3401220</v>
      </c>
      <c r="M34" s="350">
        <f t="shared" si="1"/>
        <v>208</v>
      </c>
      <c r="N34" s="149"/>
    </row>
    <row r="35" spans="1:14" s="22" customFormat="1" ht="20.399999999999999">
      <c r="A35" s="346" t="s">
        <v>63</v>
      </c>
      <c r="B35" s="347" t="s">
        <v>631</v>
      </c>
      <c r="C35" s="347">
        <v>7</v>
      </c>
      <c r="D35" s="348" t="s">
        <v>588</v>
      </c>
      <c r="E35" s="349"/>
      <c r="F35" s="349">
        <v>12</v>
      </c>
      <c r="G35" s="349">
        <v>6</v>
      </c>
      <c r="H35" s="349"/>
      <c r="I35" s="349">
        <v>2</v>
      </c>
      <c r="J35" s="349">
        <f>SUM(F35:I35)</f>
        <v>20</v>
      </c>
      <c r="K35" s="349"/>
      <c r="L35" s="347">
        <v>3401220</v>
      </c>
      <c r="M35" s="350">
        <f t="shared" si="1"/>
        <v>140</v>
      </c>
      <c r="N35" s="149"/>
    </row>
    <row r="36" spans="1:14" s="22" customFormat="1" ht="20.399999999999999">
      <c r="A36" s="346" t="s">
        <v>599</v>
      </c>
      <c r="B36" s="347" t="s">
        <v>632</v>
      </c>
      <c r="C36" s="347">
        <v>15</v>
      </c>
      <c r="D36" s="348" t="s">
        <v>600</v>
      </c>
      <c r="E36" s="349"/>
      <c r="F36" s="349">
        <v>8</v>
      </c>
      <c r="G36" s="349">
        <v>2</v>
      </c>
      <c r="H36" s="349"/>
      <c r="I36" s="349">
        <v>1</v>
      </c>
      <c r="J36" s="349">
        <f>SUM(F36:I36)</f>
        <v>11</v>
      </c>
      <c r="K36" s="349"/>
      <c r="L36" s="347">
        <v>3401220</v>
      </c>
      <c r="M36" s="350">
        <f t="shared" si="1"/>
        <v>165</v>
      </c>
      <c r="N36" s="149"/>
    </row>
    <row r="37" spans="1:14" s="22" customFormat="1" ht="20.399999999999999">
      <c r="A37" s="346" t="s">
        <v>63</v>
      </c>
      <c r="B37" s="347" t="s">
        <v>633</v>
      </c>
      <c r="C37" s="347">
        <v>14</v>
      </c>
      <c r="D37" s="348" t="s">
        <v>600</v>
      </c>
      <c r="E37" s="349"/>
      <c r="F37" s="349">
        <v>8</v>
      </c>
      <c r="G37" s="349">
        <v>3</v>
      </c>
      <c r="H37" s="349"/>
      <c r="I37" s="349">
        <v>2</v>
      </c>
      <c r="J37" s="349">
        <f t="shared" si="2"/>
        <v>13</v>
      </c>
      <c r="K37" s="349"/>
      <c r="L37" s="347">
        <v>3401220</v>
      </c>
      <c r="M37" s="350">
        <f t="shared" si="1"/>
        <v>182</v>
      </c>
      <c r="N37" s="149"/>
    </row>
    <row r="38" spans="1:14" s="22" customFormat="1" ht="20.399999999999999">
      <c r="A38" s="346" t="s">
        <v>586</v>
      </c>
      <c r="B38" s="347" t="s">
        <v>634</v>
      </c>
      <c r="C38" s="347">
        <v>15</v>
      </c>
      <c r="D38" s="348" t="s">
        <v>588</v>
      </c>
      <c r="E38" s="349"/>
      <c r="F38" s="349">
        <v>3</v>
      </c>
      <c r="G38" s="349">
        <v>1</v>
      </c>
      <c r="H38" s="349"/>
      <c r="I38" s="349"/>
      <c r="J38" s="349">
        <f t="shared" si="2"/>
        <v>4</v>
      </c>
      <c r="K38" s="349"/>
      <c r="L38" s="347">
        <v>3401220</v>
      </c>
      <c r="M38" s="350">
        <f t="shared" si="1"/>
        <v>60</v>
      </c>
      <c r="N38" s="149"/>
    </row>
    <row r="39" spans="1:14" s="22" customFormat="1" ht="20.399999999999999">
      <c r="A39" s="346" t="s">
        <v>601</v>
      </c>
      <c r="B39" s="347" t="s">
        <v>635</v>
      </c>
      <c r="C39" s="347">
        <v>16</v>
      </c>
      <c r="D39" s="348" t="s">
        <v>600</v>
      </c>
      <c r="E39" s="349"/>
      <c r="F39" s="349">
        <v>10</v>
      </c>
      <c r="G39" s="349">
        <v>2</v>
      </c>
      <c r="H39" s="349"/>
      <c r="I39" s="349"/>
      <c r="J39" s="349">
        <f t="shared" si="2"/>
        <v>12</v>
      </c>
      <c r="K39" s="349"/>
      <c r="L39" s="347">
        <v>3401220</v>
      </c>
      <c r="M39" s="350">
        <f t="shared" si="1"/>
        <v>192</v>
      </c>
      <c r="N39" s="149"/>
    </row>
    <row r="40" spans="1:14" s="22" customFormat="1" ht="20.399999999999999">
      <c r="A40" s="346" t="s">
        <v>63</v>
      </c>
      <c r="B40" s="347" t="s">
        <v>636</v>
      </c>
      <c r="C40" s="347">
        <v>16</v>
      </c>
      <c r="D40" s="348" t="s">
        <v>602</v>
      </c>
      <c r="E40" s="349"/>
      <c r="F40" s="349">
        <v>8</v>
      </c>
      <c r="G40" s="349">
        <v>3</v>
      </c>
      <c r="H40" s="349"/>
      <c r="I40" s="349">
        <v>2</v>
      </c>
      <c r="J40" s="349">
        <f t="shared" si="2"/>
        <v>13</v>
      </c>
      <c r="K40" s="349"/>
      <c r="L40" s="347">
        <v>3401220</v>
      </c>
      <c r="M40" s="350">
        <f t="shared" si="1"/>
        <v>208</v>
      </c>
      <c r="N40" s="149"/>
    </row>
    <row r="41" spans="1:14" s="22" customFormat="1" ht="20.399999999999999">
      <c r="A41" s="346" t="s">
        <v>599</v>
      </c>
      <c r="B41" s="347" t="s">
        <v>637</v>
      </c>
      <c r="C41" s="347">
        <v>15</v>
      </c>
      <c r="D41" s="348" t="s">
        <v>602</v>
      </c>
      <c r="E41" s="349"/>
      <c r="F41" s="349">
        <v>8</v>
      </c>
      <c r="G41" s="349">
        <v>2</v>
      </c>
      <c r="H41" s="349"/>
      <c r="I41" s="349">
        <v>1</v>
      </c>
      <c r="J41" s="349">
        <f t="shared" si="2"/>
        <v>11</v>
      </c>
      <c r="K41" s="349"/>
      <c r="L41" s="347">
        <v>3401220</v>
      </c>
      <c r="M41" s="350">
        <f t="shared" si="1"/>
        <v>165</v>
      </c>
      <c r="N41" s="149"/>
    </row>
    <row r="42" spans="1:14" s="22" customFormat="1" ht="20.399999999999999">
      <c r="A42" s="346" t="s">
        <v>601</v>
      </c>
      <c r="B42" s="347" t="s">
        <v>638</v>
      </c>
      <c r="C42" s="347">
        <v>21</v>
      </c>
      <c r="D42" s="348" t="s">
        <v>584</v>
      </c>
      <c r="E42" s="349"/>
      <c r="F42" s="349">
        <v>10</v>
      </c>
      <c r="G42" s="349">
        <v>2</v>
      </c>
      <c r="H42" s="349"/>
      <c r="I42" s="349"/>
      <c r="J42" s="349">
        <f t="shared" si="2"/>
        <v>12</v>
      </c>
      <c r="K42" s="349"/>
      <c r="L42" s="347">
        <v>3401220</v>
      </c>
      <c r="M42" s="350">
        <f t="shared" si="1"/>
        <v>252</v>
      </c>
      <c r="N42" s="149"/>
    </row>
    <row r="43" spans="1:14" s="22" customFormat="1" ht="20.399999999999999">
      <c r="A43" s="346" t="s">
        <v>587</v>
      </c>
      <c r="B43" s="347" t="s">
        <v>639</v>
      </c>
      <c r="C43" s="347">
        <v>17</v>
      </c>
      <c r="D43" s="348" t="s">
        <v>600</v>
      </c>
      <c r="E43" s="349"/>
      <c r="F43" s="349">
        <v>5</v>
      </c>
      <c r="G43" s="349">
        <v>2</v>
      </c>
      <c r="H43" s="349"/>
      <c r="I43" s="349"/>
      <c r="J43" s="349">
        <f t="shared" si="2"/>
        <v>7</v>
      </c>
      <c r="K43" s="349"/>
      <c r="L43" s="347">
        <v>3401220</v>
      </c>
      <c r="M43" s="350">
        <f t="shared" si="1"/>
        <v>119</v>
      </c>
      <c r="N43" s="149"/>
    </row>
    <row r="44" spans="1:14" s="22" customFormat="1" ht="20.399999999999999">
      <c r="A44" s="346" t="s">
        <v>63</v>
      </c>
      <c r="B44" s="347" t="s">
        <v>492</v>
      </c>
      <c r="C44" s="347">
        <v>15</v>
      </c>
      <c r="D44" s="348" t="s">
        <v>603</v>
      </c>
      <c r="E44" s="349"/>
      <c r="F44" s="349">
        <v>8</v>
      </c>
      <c r="G44" s="349">
        <v>3</v>
      </c>
      <c r="H44" s="349"/>
      <c r="I44" s="349">
        <v>2</v>
      </c>
      <c r="J44" s="349">
        <f t="shared" si="2"/>
        <v>13</v>
      </c>
      <c r="K44" s="349"/>
      <c r="L44" s="347">
        <v>3401220</v>
      </c>
      <c r="M44" s="350">
        <f t="shared" si="1"/>
        <v>195</v>
      </c>
      <c r="N44" s="149"/>
    </row>
    <row r="45" spans="1:14" s="22" customFormat="1" ht="20.399999999999999">
      <c r="A45" s="346" t="s">
        <v>599</v>
      </c>
      <c r="B45" s="347" t="s">
        <v>640</v>
      </c>
      <c r="C45" s="347">
        <v>19</v>
      </c>
      <c r="D45" s="348" t="s">
        <v>588</v>
      </c>
      <c r="E45" s="349"/>
      <c r="F45" s="349">
        <v>8</v>
      </c>
      <c r="G45" s="349">
        <v>2</v>
      </c>
      <c r="H45" s="349"/>
      <c r="I45" s="349">
        <v>1</v>
      </c>
      <c r="J45" s="349">
        <f t="shared" si="2"/>
        <v>11</v>
      </c>
      <c r="K45" s="349"/>
      <c r="L45" s="347">
        <v>3401220</v>
      </c>
      <c r="M45" s="350">
        <f t="shared" si="1"/>
        <v>209</v>
      </c>
      <c r="N45" s="149"/>
    </row>
    <row r="46" spans="1:14" s="22" customFormat="1" ht="20.399999999999999">
      <c r="A46" s="346" t="s">
        <v>586</v>
      </c>
      <c r="B46" s="347" t="s">
        <v>641</v>
      </c>
      <c r="C46" s="347">
        <v>19</v>
      </c>
      <c r="D46" s="348" t="s">
        <v>600</v>
      </c>
      <c r="E46" s="349"/>
      <c r="F46" s="349">
        <v>3</v>
      </c>
      <c r="G46" s="349">
        <v>1</v>
      </c>
      <c r="H46" s="349"/>
      <c r="I46" s="349"/>
      <c r="J46" s="349">
        <f t="shared" si="2"/>
        <v>4</v>
      </c>
      <c r="K46" s="349"/>
      <c r="L46" s="347">
        <v>3401220</v>
      </c>
      <c r="M46" s="350">
        <f t="shared" si="1"/>
        <v>76</v>
      </c>
      <c r="N46" s="149"/>
    </row>
    <row r="47" spans="1:14" s="22" customFormat="1" ht="20.399999999999999">
      <c r="A47" s="346" t="s">
        <v>587</v>
      </c>
      <c r="B47" s="347" t="s">
        <v>642</v>
      </c>
      <c r="C47" s="347">
        <v>18</v>
      </c>
      <c r="D47" s="348" t="s">
        <v>588</v>
      </c>
      <c r="E47" s="349"/>
      <c r="F47" s="349">
        <v>5</v>
      </c>
      <c r="G47" s="349">
        <v>2</v>
      </c>
      <c r="H47" s="349"/>
      <c r="I47" s="349"/>
      <c r="J47" s="349">
        <f t="shared" si="2"/>
        <v>7</v>
      </c>
      <c r="K47" s="349"/>
      <c r="L47" s="347">
        <v>3401220</v>
      </c>
      <c r="M47" s="350">
        <f t="shared" si="1"/>
        <v>126</v>
      </c>
      <c r="N47" s="149"/>
    </row>
    <row r="48" spans="1:14" s="22" customFormat="1" ht="20.399999999999999">
      <c r="A48" s="346" t="s">
        <v>63</v>
      </c>
      <c r="B48" s="347" t="s">
        <v>643</v>
      </c>
      <c r="C48" s="347">
        <v>17</v>
      </c>
      <c r="D48" s="348" t="s">
        <v>584</v>
      </c>
      <c r="E48" s="349"/>
      <c r="F48" s="349">
        <v>8</v>
      </c>
      <c r="G48" s="349">
        <v>3</v>
      </c>
      <c r="H48" s="349"/>
      <c r="I48" s="349">
        <v>2</v>
      </c>
      <c r="J48" s="349">
        <f t="shared" si="2"/>
        <v>13</v>
      </c>
      <c r="K48" s="349"/>
      <c r="L48" s="347">
        <v>3401220</v>
      </c>
      <c r="M48" s="350">
        <f t="shared" si="1"/>
        <v>221</v>
      </c>
      <c r="N48" s="149"/>
    </row>
    <row r="49" spans="1:14" s="22" customFormat="1" ht="20.399999999999999">
      <c r="A49" s="346" t="s">
        <v>601</v>
      </c>
      <c r="B49" s="347" t="s">
        <v>644</v>
      </c>
      <c r="C49" s="347">
        <v>15</v>
      </c>
      <c r="D49" s="348" t="s">
        <v>584</v>
      </c>
      <c r="E49" s="349"/>
      <c r="F49" s="349">
        <v>10</v>
      </c>
      <c r="G49" s="349">
        <v>2</v>
      </c>
      <c r="H49" s="349"/>
      <c r="I49" s="349"/>
      <c r="J49" s="349">
        <f t="shared" ref="J49:J83" si="3">SUM(F49:I49)</f>
        <v>12</v>
      </c>
      <c r="K49" s="349"/>
      <c r="L49" s="347">
        <v>3401220</v>
      </c>
      <c r="M49" s="350">
        <f t="shared" si="1"/>
        <v>180</v>
      </c>
      <c r="N49" s="149"/>
    </row>
    <row r="50" spans="1:14" s="22" customFormat="1" ht="20.399999999999999">
      <c r="A50" s="346" t="s">
        <v>599</v>
      </c>
      <c r="B50" s="347" t="s">
        <v>645</v>
      </c>
      <c r="C50" s="347">
        <v>18</v>
      </c>
      <c r="D50" s="348" t="s">
        <v>604</v>
      </c>
      <c r="E50" s="349"/>
      <c r="F50" s="349">
        <v>8</v>
      </c>
      <c r="G50" s="349">
        <v>2</v>
      </c>
      <c r="H50" s="349"/>
      <c r="I50" s="349">
        <v>1</v>
      </c>
      <c r="J50" s="349">
        <f t="shared" si="3"/>
        <v>11</v>
      </c>
      <c r="K50" s="349"/>
      <c r="L50" s="347">
        <v>3401220</v>
      </c>
      <c r="M50" s="350">
        <f t="shared" si="1"/>
        <v>198</v>
      </c>
      <c r="N50" s="149"/>
    </row>
    <row r="51" spans="1:14" s="22" customFormat="1" ht="20.399999999999999">
      <c r="A51" s="346" t="s">
        <v>601</v>
      </c>
      <c r="B51" s="347" t="s">
        <v>646</v>
      </c>
      <c r="C51" s="347">
        <v>21</v>
      </c>
      <c r="D51" s="348" t="s">
        <v>584</v>
      </c>
      <c r="E51" s="349"/>
      <c r="F51" s="349">
        <v>10</v>
      </c>
      <c r="G51" s="349">
        <v>2</v>
      </c>
      <c r="H51" s="349"/>
      <c r="I51" s="349"/>
      <c r="J51" s="349">
        <f t="shared" si="3"/>
        <v>12</v>
      </c>
      <c r="K51" s="349"/>
      <c r="L51" s="347">
        <v>3401220</v>
      </c>
      <c r="M51" s="350">
        <f t="shared" si="1"/>
        <v>252</v>
      </c>
      <c r="N51" s="149"/>
    </row>
    <row r="52" spans="1:14" s="22" customFormat="1" ht="20.399999999999999">
      <c r="A52" s="346" t="s">
        <v>63</v>
      </c>
      <c r="B52" s="347" t="s">
        <v>647</v>
      </c>
      <c r="C52" s="347">
        <v>21</v>
      </c>
      <c r="D52" s="348" t="s">
        <v>584</v>
      </c>
      <c r="E52" s="349"/>
      <c r="F52" s="349">
        <v>8</v>
      </c>
      <c r="G52" s="349">
        <v>3</v>
      </c>
      <c r="H52" s="349"/>
      <c r="I52" s="349">
        <v>2</v>
      </c>
      <c r="J52" s="349">
        <f t="shared" si="3"/>
        <v>13</v>
      </c>
      <c r="K52" s="349"/>
      <c r="L52" s="347">
        <v>3401220</v>
      </c>
      <c r="M52" s="350">
        <f t="shared" si="1"/>
        <v>273</v>
      </c>
      <c r="N52" s="149"/>
    </row>
    <row r="53" spans="1:14" s="22" customFormat="1" ht="20.399999999999999">
      <c r="A53" s="346" t="s">
        <v>587</v>
      </c>
      <c r="B53" s="347" t="s">
        <v>647</v>
      </c>
      <c r="C53" s="347">
        <v>21</v>
      </c>
      <c r="D53" s="348" t="s">
        <v>584</v>
      </c>
      <c r="E53" s="349"/>
      <c r="F53" s="349">
        <v>5</v>
      </c>
      <c r="G53" s="349">
        <v>2</v>
      </c>
      <c r="H53" s="349"/>
      <c r="I53" s="349"/>
      <c r="J53" s="349">
        <f t="shared" si="3"/>
        <v>7</v>
      </c>
      <c r="K53" s="349"/>
      <c r="L53" s="347">
        <v>3401220</v>
      </c>
      <c r="M53" s="350">
        <f t="shared" si="1"/>
        <v>147</v>
      </c>
      <c r="N53" s="149"/>
    </row>
    <row r="54" spans="1:14" s="22" customFormat="1" ht="20.399999999999999">
      <c r="A54" s="346" t="s">
        <v>599</v>
      </c>
      <c r="B54" s="347" t="s">
        <v>648</v>
      </c>
      <c r="C54" s="347">
        <v>19</v>
      </c>
      <c r="D54" s="348" t="s">
        <v>584</v>
      </c>
      <c r="E54" s="349"/>
      <c r="F54" s="349">
        <v>8</v>
      </c>
      <c r="G54" s="349">
        <v>2</v>
      </c>
      <c r="H54" s="349"/>
      <c r="I54" s="349">
        <v>1</v>
      </c>
      <c r="J54" s="349">
        <f t="shared" si="3"/>
        <v>11</v>
      </c>
      <c r="K54" s="349"/>
      <c r="L54" s="347">
        <v>3401220</v>
      </c>
      <c r="M54" s="350">
        <f t="shared" si="1"/>
        <v>209</v>
      </c>
      <c r="N54" s="149"/>
    </row>
    <row r="55" spans="1:14" s="22" customFormat="1" ht="20.399999999999999">
      <c r="A55" s="346" t="s">
        <v>601</v>
      </c>
      <c r="B55" s="347" t="s">
        <v>649</v>
      </c>
      <c r="C55" s="347">
        <v>22</v>
      </c>
      <c r="D55" s="348" t="s">
        <v>588</v>
      </c>
      <c r="E55" s="349"/>
      <c r="F55" s="349">
        <v>10</v>
      </c>
      <c r="G55" s="349">
        <v>2</v>
      </c>
      <c r="H55" s="349"/>
      <c r="I55" s="349"/>
      <c r="J55" s="349">
        <f t="shared" si="3"/>
        <v>12</v>
      </c>
      <c r="K55" s="349"/>
      <c r="L55" s="347">
        <v>3401220</v>
      </c>
      <c r="M55" s="350">
        <f t="shared" si="1"/>
        <v>264</v>
      </c>
      <c r="N55" s="149"/>
    </row>
    <row r="56" spans="1:14" s="22" customFormat="1" ht="20.399999999999999">
      <c r="A56" s="346" t="s">
        <v>63</v>
      </c>
      <c r="B56" s="347" t="s">
        <v>650</v>
      </c>
      <c r="C56" s="347">
        <v>18</v>
      </c>
      <c r="D56" s="348" t="s">
        <v>588</v>
      </c>
      <c r="E56" s="349"/>
      <c r="F56" s="349">
        <v>8</v>
      </c>
      <c r="G56" s="349">
        <v>3</v>
      </c>
      <c r="H56" s="349"/>
      <c r="I56" s="349">
        <v>2</v>
      </c>
      <c r="J56" s="349">
        <f t="shared" si="3"/>
        <v>13</v>
      </c>
      <c r="K56" s="349"/>
      <c r="L56" s="347">
        <v>3401220</v>
      </c>
      <c r="M56" s="350">
        <f t="shared" si="1"/>
        <v>234</v>
      </c>
      <c r="N56" s="149"/>
    </row>
    <row r="57" spans="1:14" s="22" customFormat="1" ht="20.399999999999999">
      <c r="A57" s="346" t="s">
        <v>587</v>
      </c>
      <c r="B57" s="347" t="s">
        <v>651</v>
      </c>
      <c r="C57" s="347">
        <v>21</v>
      </c>
      <c r="D57" s="348" t="s">
        <v>588</v>
      </c>
      <c r="E57" s="349"/>
      <c r="F57" s="349">
        <v>5</v>
      </c>
      <c r="G57" s="349">
        <v>2</v>
      </c>
      <c r="H57" s="349"/>
      <c r="I57" s="349"/>
      <c r="J57" s="349">
        <f t="shared" si="3"/>
        <v>7</v>
      </c>
      <c r="K57" s="349"/>
      <c r="L57" s="347">
        <v>3401220</v>
      </c>
      <c r="M57" s="350">
        <f t="shared" si="1"/>
        <v>147</v>
      </c>
      <c r="N57" s="149"/>
    </row>
    <row r="58" spans="1:14" s="22" customFormat="1" ht="20.399999999999999">
      <c r="A58" s="346" t="s">
        <v>599</v>
      </c>
      <c r="B58" s="347" t="s">
        <v>652</v>
      </c>
      <c r="C58" s="347">
        <v>13</v>
      </c>
      <c r="D58" s="348" t="s">
        <v>595</v>
      </c>
      <c r="E58" s="349"/>
      <c r="F58" s="349">
        <v>8</v>
      </c>
      <c r="G58" s="349">
        <v>2</v>
      </c>
      <c r="H58" s="349"/>
      <c r="I58" s="349">
        <v>1</v>
      </c>
      <c r="J58" s="349">
        <f t="shared" si="3"/>
        <v>11</v>
      </c>
      <c r="K58" s="349"/>
      <c r="L58" s="347">
        <v>3401220</v>
      </c>
      <c r="M58" s="350">
        <f t="shared" si="1"/>
        <v>143</v>
      </c>
      <c r="N58" s="149"/>
    </row>
    <row r="59" spans="1:14" s="22" customFormat="1" ht="20.399999999999999">
      <c r="A59" s="346" t="s">
        <v>63</v>
      </c>
      <c r="B59" s="347" t="s">
        <v>653</v>
      </c>
      <c r="C59" s="347">
        <v>11</v>
      </c>
      <c r="D59" s="348" t="s">
        <v>600</v>
      </c>
      <c r="E59" s="349"/>
      <c r="F59" s="349">
        <v>8</v>
      </c>
      <c r="G59" s="349">
        <v>3</v>
      </c>
      <c r="H59" s="349"/>
      <c r="I59" s="349">
        <v>2</v>
      </c>
      <c r="J59" s="349">
        <f t="shared" si="3"/>
        <v>13</v>
      </c>
      <c r="K59" s="349"/>
      <c r="L59" s="347">
        <v>3401220</v>
      </c>
      <c r="M59" s="350">
        <f t="shared" si="1"/>
        <v>143</v>
      </c>
      <c r="N59" s="149"/>
    </row>
    <row r="60" spans="1:14" s="22" customFormat="1" ht="20.399999999999999">
      <c r="A60" s="346" t="s">
        <v>601</v>
      </c>
      <c r="B60" s="347" t="s">
        <v>654</v>
      </c>
      <c r="C60" s="347">
        <v>6</v>
      </c>
      <c r="D60" s="348" t="s">
        <v>600</v>
      </c>
      <c r="E60" s="349"/>
      <c r="F60" s="349">
        <v>10</v>
      </c>
      <c r="G60" s="349">
        <v>2</v>
      </c>
      <c r="H60" s="349"/>
      <c r="I60" s="349"/>
      <c r="J60" s="349">
        <f t="shared" si="3"/>
        <v>12</v>
      </c>
      <c r="K60" s="349"/>
      <c r="L60" s="347">
        <v>3401220</v>
      </c>
      <c r="M60" s="350">
        <f t="shared" si="1"/>
        <v>72</v>
      </c>
      <c r="N60" s="149"/>
    </row>
    <row r="61" spans="1:14" s="22" customFormat="1" ht="20.399999999999999">
      <c r="A61" s="346" t="s">
        <v>599</v>
      </c>
      <c r="B61" s="347" t="s">
        <v>655</v>
      </c>
      <c r="C61" s="347">
        <v>6</v>
      </c>
      <c r="D61" s="348" t="s">
        <v>584</v>
      </c>
      <c r="E61" s="349"/>
      <c r="F61" s="349">
        <v>8</v>
      </c>
      <c r="G61" s="349">
        <v>2</v>
      </c>
      <c r="H61" s="349"/>
      <c r="I61" s="349">
        <v>1</v>
      </c>
      <c r="J61" s="349">
        <f t="shared" si="3"/>
        <v>11</v>
      </c>
      <c r="K61" s="349"/>
      <c r="L61" s="347">
        <v>3401220</v>
      </c>
      <c r="M61" s="350">
        <f t="shared" si="1"/>
        <v>66</v>
      </c>
      <c r="N61" s="149"/>
    </row>
    <row r="62" spans="1:14" s="22" customFormat="1" ht="20.399999999999999">
      <c r="A62" s="346" t="s">
        <v>587</v>
      </c>
      <c r="B62" s="347" t="s">
        <v>656</v>
      </c>
      <c r="C62" s="347">
        <v>10</v>
      </c>
      <c r="D62" s="348" t="s">
        <v>600</v>
      </c>
      <c r="E62" s="349"/>
      <c r="F62" s="349">
        <v>5</v>
      </c>
      <c r="G62" s="349">
        <v>2</v>
      </c>
      <c r="H62" s="349"/>
      <c r="I62" s="349"/>
      <c r="J62" s="349">
        <f t="shared" si="3"/>
        <v>7</v>
      </c>
      <c r="K62" s="349"/>
      <c r="L62" s="347">
        <v>3401220</v>
      </c>
      <c r="M62" s="350">
        <f t="shared" si="1"/>
        <v>70</v>
      </c>
      <c r="N62" s="149"/>
    </row>
    <row r="63" spans="1:14" s="22" customFormat="1" ht="20.399999999999999">
      <c r="A63" s="346" t="s">
        <v>599</v>
      </c>
      <c r="B63" s="347" t="s">
        <v>657</v>
      </c>
      <c r="C63" s="347">
        <v>20</v>
      </c>
      <c r="D63" s="348" t="s">
        <v>604</v>
      </c>
      <c r="E63" s="349"/>
      <c r="F63" s="349">
        <v>8</v>
      </c>
      <c r="G63" s="349">
        <v>2</v>
      </c>
      <c r="H63" s="349"/>
      <c r="I63" s="349"/>
      <c r="J63" s="349">
        <f t="shared" si="3"/>
        <v>10</v>
      </c>
      <c r="K63" s="349"/>
      <c r="L63" s="347">
        <v>3401220</v>
      </c>
      <c r="M63" s="350">
        <f t="shared" si="1"/>
        <v>200</v>
      </c>
      <c r="N63" s="149"/>
    </row>
    <row r="64" spans="1:14" s="22" customFormat="1" ht="20.399999999999999">
      <c r="A64" s="346" t="s">
        <v>601</v>
      </c>
      <c r="B64" s="347" t="s">
        <v>658</v>
      </c>
      <c r="C64" s="347">
        <v>22</v>
      </c>
      <c r="D64" s="348" t="s">
        <v>588</v>
      </c>
      <c r="E64" s="349"/>
      <c r="F64" s="349">
        <v>10</v>
      </c>
      <c r="G64" s="349">
        <v>2</v>
      </c>
      <c r="H64" s="349"/>
      <c r="I64" s="349"/>
      <c r="J64" s="349">
        <f t="shared" si="3"/>
        <v>12</v>
      </c>
      <c r="K64" s="349"/>
      <c r="L64" s="347">
        <v>3401220</v>
      </c>
      <c r="M64" s="350">
        <f t="shared" si="1"/>
        <v>264</v>
      </c>
      <c r="N64" s="149"/>
    </row>
    <row r="65" spans="1:14" s="22" customFormat="1" ht="20.399999999999999">
      <c r="A65" s="346" t="s">
        <v>63</v>
      </c>
      <c r="B65" s="347" t="s">
        <v>659</v>
      </c>
      <c r="C65" s="347">
        <v>20</v>
      </c>
      <c r="D65" s="348" t="s">
        <v>584</v>
      </c>
      <c r="E65" s="349"/>
      <c r="F65" s="349">
        <v>8</v>
      </c>
      <c r="G65" s="349">
        <v>3</v>
      </c>
      <c r="H65" s="349"/>
      <c r="I65" s="349">
        <v>2</v>
      </c>
      <c r="J65" s="349">
        <f t="shared" si="3"/>
        <v>13</v>
      </c>
      <c r="K65" s="349"/>
      <c r="L65" s="347">
        <v>3401220</v>
      </c>
      <c r="M65" s="350">
        <f t="shared" si="1"/>
        <v>260</v>
      </c>
      <c r="N65" s="149"/>
    </row>
    <row r="66" spans="1:14" s="22" customFormat="1" ht="20.399999999999999">
      <c r="A66" s="346" t="s">
        <v>587</v>
      </c>
      <c r="B66" s="347" t="s">
        <v>660</v>
      </c>
      <c r="C66" s="347">
        <v>15</v>
      </c>
      <c r="D66" s="348" t="s">
        <v>600</v>
      </c>
      <c r="E66" s="349"/>
      <c r="F66" s="349">
        <v>5</v>
      </c>
      <c r="G66" s="349">
        <v>2</v>
      </c>
      <c r="H66" s="349"/>
      <c r="I66" s="349"/>
      <c r="J66" s="349">
        <f t="shared" si="3"/>
        <v>7</v>
      </c>
      <c r="K66" s="349"/>
      <c r="L66" s="347">
        <v>3401220</v>
      </c>
      <c r="M66" s="350">
        <f t="shared" si="1"/>
        <v>105</v>
      </c>
      <c r="N66" s="149"/>
    </row>
    <row r="67" spans="1:14" s="22" customFormat="1" ht="20.399999999999999">
      <c r="A67" s="346" t="s">
        <v>599</v>
      </c>
      <c r="B67" s="347" t="s">
        <v>661</v>
      </c>
      <c r="C67" s="347">
        <v>7</v>
      </c>
      <c r="D67" s="348" t="s">
        <v>584</v>
      </c>
      <c r="E67" s="349"/>
      <c r="F67" s="349">
        <v>8</v>
      </c>
      <c r="G67" s="349">
        <v>2</v>
      </c>
      <c r="H67" s="349"/>
      <c r="I67" s="349"/>
      <c r="J67" s="349">
        <f t="shared" si="3"/>
        <v>10</v>
      </c>
      <c r="K67" s="349"/>
      <c r="L67" s="347">
        <v>3401220</v>
      </c>
      <c r="M67" s="350">
        <f t="shared" si="1"/>
        <v>70</v>
      </c>
      <c r="N67" s="149"/>
    </row>
    <row r="68" spans="1:14" s="22" customFormat="1" ht="20.399999999999999">
      <c r="A68" s="346" t="s">
        <v>587</v>
      </c>
      <c r="B68" s="347" t="s">
        <v>662</v>
      </c>
      <c r="C68" s="347">
        <v>13</v>
      </c>
      <c r="D68" s="348" t="s">
        <v>588</v>
      </c>
      <c r="E68" s="349"/>
      <c r="F68" s="349">
        <v>5</v>
      </c>
      <c r="G68" s="349">
        <v>2</v>
      </c>
      <c r="H68" s="349"/>
      <c r="I68" s="349"/>
      <c r="J68" s="349">
        <f t="shared" si="3"/>
        <v>7</v>
      </c>
      <c r="K68" s="349"/>
      <c r="L68" s="347">
        <v>3401220</v>
      </c>
      <c r="M68" s="350">
        <f t="shared" si="1"/>
        <v>91</v>
      </c>
      <c r="N68" s="149"/>
    </row>
    <row r="69" spans="1:14" s="22" customFormat="1" ht="20.399999999999999">
      <c r="A69" s="346" t="s">
        <v>599</v>
      </c>
      <c r="B69" s="347" t="s">
        <v>663</v>
      </c>
      <c r="C69" s="347">
        <v>18</v>
      </c>
      <c r="D69" s="348" t="s">
        <v>588</v>
      </c>
      <c r="E69" s="349"/>
      <c r="F69" s="349">
        <v>8</v>
      </c>
      <c r="G69" s="349">
        <v>2</v>
      </c>
      <c r="H69" s="349"/>
      <c r="I69" s="349"/>
      <c r="J69" s="349">
        <f t="shared" si="3"/>
        <v>10</v>
      </c>
      <c r="K69" s="349"/>
      <c r="L69" s="347">
        <v>3401220</v>
      </c>
      <c r="M69" s="350">
        <f t="shared" si="1"/>
        <v>180</v>
      </c>
      <c r="N69" s="149"/>
    </row>
    <row r="70" spans="1:14" s="22" customFormat="1" ht="20.399999999999999">
      <c r="A70" s="346" t="s">
        <v>63</v>
      </c>
      <c r="B70" s="347" t="s">
        <v>664</v>
      </c>
      <c r="C70" s="347">
        <v>15</v>
      </c>
      <c r="D70" s="348" t="s">
        <v>584</v>
      </c>
      <c r="E70" s="349"/>
      <c r="F70" s="349">
        <v>8</v>
      </c>
      <c r="G70" s="349">
        <v>3</v>
      </c>
      <c r="H70" s="349"/>
      <c r="I70" s="349">
        <v>2</v>
      </c>
      <c r="J70" s="349">
        <f t="shared" si="3"/>
        <v>13</v>
      </c>
      <c r="K70" s="349"/>
      <c r="L70" s="347">
        <v>3401220</v>
      </c>
      <c r="M70" s="350">
        <f t="shared" si="1"/>
        <v>195</v>
      </c>
      <c r="N70" s="149"/>
    </row>
    <row r="71" spans="1:14" s="22" customFormat="1" ht="20.399999999999999">
      <c r="A71" s="346" t="s">
        <v>601</v>
      </c>
      <c r="B71" s="347" t="s">
        <v>665</v>
      </c>
      <c r="C71" s="347">
        <v>15</v>
      </c>
      <c r="D71" s="348" t="s">
        <v>600</v>
      </c>
      <c r="E71" s="349"/>
      <c r="F71" s="349">
        <v>10</v>
      </c>
      <c r="G71" s="349">
        <v>2</v>
      </c>
      <c r="H71" s="349"/>
      <c r="I71" s="349"/>
      <c r="J71" s="349">
        <f t="shared" si="3"/>
        <v>12</v>
      </c>
      <c r="K71" s="349"/>
      <c r="L71" s="347">
        <v>3401220</v>
      </c>
      <c r="M71" s="350">
        <f t="shared" si="1"/>
        <v>180</v>
      </c>
      <c r="N71" s="149"/>
    </row>
    <row r="72" spans="1:14" s="22" customFormat="1" ht="20.399999999999999">
      <c r="A72" s="346" t="s">
        <v>601</v>
      </c>
      <c r="B72" s="347" t="s">
        <v>666</v>
      </c>
      <c r="C72" s="347">
        <v>14</v>
      </c>
      <c r="D72" s="348" t="s">
        <v>584</v>
      </c>
      <c r="E72" s="349"/>
      <c r="F72" s="349">
        <v>10</v>
      </c>
      <c r="G72" s="349">
        <v>2</v>
      </c>
      <c r="H72" s="349"/>
      <c r="I72" s="349"/>
      <c r="J72" s="349">
        <f t="shared" si="3"/>
        <v>12</v>
      </c>
      <c r="K72" s="349"/>
      <c r="L72" s="347">
        <v>3401220</v>
      </c>
      <c r="M72" s="350">
        <f t="shared" si="1"/>
        <v>168</v>
      </c>
      <c r="N72" s="149"/>
    </row>
    <row r="73" spans="1:14" s="22" customFormat="1" ht="20.399999999999999">
      <c r="A73" s="346" t="s">
        <v>587</v>
      </c>
      <c r="B73" s="347" t="s">
        <v>667</v>
      </c>
      <c r="C73" s="347">
        <v>18</v>
      </c>
      <c r="D73" s="348" t="s">
        <v>584</v>
      </c>
      <c r="E73" s="349"/>
      <c r="F73" s="349">
        <v>5</v>
      </c>
      <c r="G73" s="349">
        <v>2</v>
      </c>
      <c r="H73" s="349"/>
      <c r="I73" s="349"/>
      <c r="J73" s="349">
        <f t="shared" si="3"/>
        <v>7</v>
      </c>
      <c r="K73" s="349"/>
      <c r="L73" s="347">
        <v>3401220</v>
      </c>
      <c r="M73" s="350">
        <f t="shared" si="1"/>
        <v>126</v>
      </c>
      <c r="N73" s="149"/>
    </row>
    <row r="74" spans="1:14" s="22" customFormat="1" ht="20.399999999999999">
      <c r="A74" s="351" t="s">
        <v>599</v>
      </c>
      <c r="B74" s="352" t="s">
        <v>668</v>
      </c>
      <c r="C74" s="352">
        <v>13</v>
      </c>
      <c r="D74" s="353" t="s">
        <v>588</v>
      </c>
      <c r="E74" s="354"/>
      <c r="F74" s="354">
        <v>8</v>
      </c>
      <c r="G74" s="354">
        <v>2</v>
      </c>
      <c r="H74" s="354"/>
      <c r="I74" s="354"/>
      <c r="J74" s="354">
        <f t="shared" si="3"/>
        <v>10</v>
      </c>
      <c r="K74" s="354"/>
      <c r="L74" s="352">
        <v>3401220</v>
      </c>
      <c r="M74" s="355">
        <f t="shared" ref="M74:M83" si="4">J74*C74</f>
        <v>130</v>
      </c>
      <c r="N74" s="356"/>
    </row>
    <row r="75" spans="1:14" s="22" customFormat="1" ht="20.399999999999999">
      <c r="A75" s="346" t="s">
        <v>587</v>
      </c>
      <c r="B75" s="347" t="s">
        <v>669</v>
      </c>
      <c r="C75" s="347">
        <v>21</v>
      </c>
      <c r="D75" s="348" t="s">
        <v>588</v>
      </c>
      <c r="E75" s="349"/>
      <c r="F75" s="349">
        <v>5</v>
      </c>
      <c r="G75" s="349">
        <v>2</v>
      </c>
      <c r="H75" s="349"/>
      <c r="I75" s="349"/>
      <c r="J75" s="349">
        <f t="shared" si="3"/>
        <v>7</v>
      </c>
      <c r="K75" s="349"/>
      <c r="L75" s="347">
        <v>3401220</v>
      </c>
      <c r="M75" s="350">
        <f t="shared" si="4"/>
        <v>147</v>
      </c>
      <c r="N75" s="149"/>
    </row>
    <row r="76" spans="1:14" s="22" customFormat="1" ht="20.399999999999999">
      <c r="A76" s="363" t="s">
        <v>63</v>
      </c>
      <c r="B76" s="364" t="s">
        <v>517</v>
      </c>
      <c r="C76" s="364">
        <v>16</v>
      </c>
      <c r="D76" s="365" t="s">
        <v>605</v>
      </c>
      <c r="E76" s="366"/>
      <c r="F76" s="366">
        <v>8</v>
      </c>
      <c r="G76" s="366">
        <v>3</v>
      </c>
      <c r="H76" s="366"/>
      <c r="I76" s="366">
        <v>2</v>
      </c>
      <c r="J76" s="366">
        <f t="shared" si="3"/>
        <v>13</v>
      </c>
      <c r="K76" s="366"/>
      <c r="L76" s="364">
        <v>3401220</v>
      </c>
      <c r="M76" s="367">
        <f t="shared" si="4"/>
        <v>208</v>
      </c>
      <c r="N76" s="368"/>
    </row>
    <row r="77" spans="1:14" s="22" customFormat="1" ht="20.399999999999999">
      <c r="A77" s="346" t="s">
        <v>587</v>
      </c>
      <c r="B77" s="347" t="s">
        <v>670</v>
      </c>
      <c r="C77" s="347">
        <v>23</v>
      </c>
      <c r="D77" s="348" t="s">
        <v>584</v>
      </c>
      <c r="E77" s="349"/>
      <c r="F77" s="349">
        <v>5</v>
      </c>
      <c r="G77" s="349">
        <v>2</v>
      </c>
      <c r="H77" s="349"/>
      <c r="I77" s="349"/>
      <c r="J77" s="349">
        <f t="shared" si="3"/>
        <v>7</v>
      </c>
      <c r="K77" s="349"/>
      <c r="L77" s="347">
        <v>3401220</v>
      </c>
      <c r="M77" s="350">
        <f t="shared" si="4"/>
        <v>161</v>
      </c>
      <c r="N77" s="149"/>
    </row>
    <row r="78" spans="1:14" s="22" customFormat="1" ht="20.399999999999999">
      <c r="A78" s="357" t="s">
        <v>63</v>
      </c>
      <c r="B78" s="358" t="s">
        <v>671</v>
      </c>
      <c r="C78" s="358">
        <v>7</v>
      </c>
      <c r="D78" s="359" t="s">
        <v>604</v>
      </c>
      <c r="E78" s="360"/>
      <c r="F78" s="360">
        <v>8</v>
      </c>
      <c r="G78" s="360">
        <v>3</v>
      </c>
      <c r="H78" s="360"/>
      <c r="I78" s="360">
        <v>2</v>
      </c>
      <c r="J78" s="360">
        <f t="shared" si="3"/>
        <v>13</v>
      </c>
      <c r="K78" s="360"/>
      <c r="L78" s="358">
        <v>3401220</v>
      </c>
      <c r="M78" s="361">
        <f t="shared" si="4"/>
        <v>91</v>
      </c>
      <c r="N78" s="362"/>
    </row>
    <row r="79" spans="1:14" s="22" customFormat="1" ht="20.399999999999999">
      <c r="A79" s="346" t="s">
        <v>63</v>
      </c>
      <c r="B79" s="347" t="s">
        <v>672</v>
      </c>
      <c r="C79" s="347">
        <v>7</v>
      </c>
      <c r="D79" s="348" t="s">
        <v>593</v>
      </c>
      <c r="E79" s="349"/>
      <c r="F79" s="349">
        <v>8</v>
      </c>
      <c r="G79" s="349">
        <v>3</v>
      </c>
      <c r="H79" s="349"/>
      <c r="I79" s="349">
        <v>2</v>
      </c>
      <c r="J79" s="349">
        <f t="shared" si="3"/>
        <v>13</v>
      </c>
      <c r="K79" s="349"/>
      <c r="L79" s="347">
        <v>3401220</v>
      </c>
      <c r="M79" s="350">
        <f t="shared" si="4"/>
        <v>91</v>
      </c>
      <c r="N79" s="149"/>
    </row>
    <row r="80" spans="1:14" s="22" customFormat="1" ht="20.399999999999999">
      <c r="A80" s="346" t="s">
        <v>63</v>
      </c>
      <c r="B80" s="347" t="s">
        <v>673</v>
      </c>
      <c r="C80" s="347">
        <v>7</v>
      </c>
      <c r="D80" s="348" t="s">
        <v>606</v>
      </c>
      <c r="E80" s="349"/>
      <c r="F80" s="349">
        <v>8</v>
      </c>
      <c r="G80" s="349">
        <v>3</v>
      </c>
      <c r="H80" s="349"/>
      <c r="I80" s="349">
        <v>2</v>
      </c>
      <c r="J80" s="349">
        <f t="shared" si="3"/>
        <v>13</v>
      </c>
      <c r="K80" s="349"/>
      <c r="L80" s="347">
        <v>3401220</v>
      </c>
      <c r="M80" s="350">
        <f t="shared" si="4"/>
        <v>91</v>
      </c>
      <c r="N80" s="149"/>
    </row>
    <row r="81" spans="1:14" s="22" customFormat="1" ht="20.399999999999999">
      <c r="A81" s="346" t="s">
        <v>601</v>
      </c>
      <c r="B81" s="347" t="s">
        <v>673</v>
      </c>
      <c r="C81" s="347">
        <v>7</v>
      </c>
      <c r="D81" s="348" t="s">
        <v>594</v>
      </c>
      <c r="E81" s="349"/>
      <c r="F81" s="349">
        <v>10</v>
      </c>
      <c r="G81" s="349">
        <v>2</v>
      </c>
      <c r="H81" s="349"/>
      <c r="I81" s="349"/>
      <c r="J81" s="349">
        <f t="shared" si="3"/>
        <v>12</v>
      </c>
      <c r="K81" s="349"/>
      <c r="L81" s="347">
        <v>3401220</v>
      </c>
      <c r="M81" s="350">
        <f t="shared" si="4"/>
        <v>84</v>
      </c>
      <c r="N81" s="149"/>
    </row>
    <row r="82" spans="1:14" s="22" customFormat="1" ht="20.399999999999999">
      <c r="A82" s="346" t="s">
        <v>599</v>
      </c>
      <c r="B82" s="347" t="s">
        <v>674</v>
      </c>
      <c r="C82" s="347">
        <v>7</v>
      </c>
      <c r="D82" s="348" t="s">
        <v>584</v>
      </c>
      <c r="E82" s="349"/>
      <c r="F82" s="349">
        <v>8</v>
      </c>
      <c r="G82" s="349">
        <v>2</v>
      </c>
      <c r="H82" s="349"/>
      <c r="I82" s="349"/>
      <c r="J82" s="349">
        <f t="shared" si="3"/>
        <v>10</v>
      </c>
      <c r="K82" s="349"/>
      <c r="L82" s="347">
        <v>3401220</v>
      </c>
      <c r="M82" s="350">
        <f t="shared" si="4"/>
        <v>70</v>
      </c>
      <c r="N82" s="149"/>
    </row>
    <row r="83" spans="1:14" s="22" customFormat="1" ht="20.399999999999999">
      <c r="A83" s="346" t="s">
        <v>63</v>
      </c>
      <c r="B83" s="347" t="s">
        <v>675</v>
      </c>
      <c r="C83" s="347">
        <v>8</v>
      </c>
      <c r="D83" s="348" t="s">
        <v>584</v>
      </c>
      <c r="E83" s="349"/>
      <c r="F83" s="349">
        <v>8</v>
      </c>
      <c r="G83" s="349">
        <v>3</v>
      </c>
      <c r="H83" s="349"/>
      <c r="I83" s="349">
        <v>2</v>
      </c>
      <c r="J83" s="349">
        <f t="shared" si="3"/>
        <v>13</v>
      </c>
      <c r="K83" s="349"/>
      <c r="L83" s="347">
        <v>3401220</v>
      </c>
      <c r="M83" s="350">
        <f t="shared" si="4"/>
        <v>104</v>
      </c>
      <c r="N83" s="149"/>
    </row>
    <row r="84" spans="1:14" s="96" customFormat="1" ht="12">
      <c r="A84" s="91" t="s">
        <v>60</v>
      </c>
      <c r="B84" s="92"/>
      <c r="C84" s="93"/>
      <c r="D84" s="92" t="s">
        <v>607</v>
      </c>
      <c r="E84" s="92"/>
      <c r="F84" s="92"/>
      <c r="G84" s="92"/>
      <c r="H84" s="92"/>
      <c r="I84" s="92"/>
      <c r="J84" s="92"/>
      <c r="K84" s="92"/>
      <c r="L84" s="93"/>
      <c r="M84" s="94"/>
      <c r="N84" s="95"/>
    </row>
    <row r="85" spans="1:14" s="22" customFormat="1" ht="3" customHeight="1">
      <c r="B85" s="23"/>
      <c r="C85" s="23"/>
      <c r="D85" s="33"/>
      <c r="E85" s="23"/>
      <c r="F85" s="23"/>
      <c r="G85" s="23"/>
      <c r="H85" s="23"/>
      <c r="I85" s="23"/>
      <c r="J85" s="23"/>
      <c r="K85" s="23"/>
      <c r="L85" s="23"/>
      <c r="M85" s="34"/>
    </row>
    <row r="86" spans="1:14" s="22" customFormat="1" ht="21.6" customHeight="1">
      <c r="A86" s="397" t="s">
        <v>44</v>
      </c>
      <c r="B86" s="397"/>
      <c r="C86" s="397"/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397"/>
    </row>
    <row r="87" spans="1:14" s="22" customFormat="1" ht="24" customHeight="1">
      <c r="B87" s="23"/>
      <c r="C87" s="89"/>
      <c r="D87" s="90"/>
      <c r="E87" s="89"/>
      <c r="F87" s="89"/>
      <c r="G87" s="23"/>
      <c r="H87" s="23"/>
      <c r="I87" s="23"/>
      <c r="J87" s="23"/>
      <c r="K87" s="23"/>
      <c r="L87" s="23"/>
      <c r="M87" s="34"/>
    </row>
    <row r="88" spans="1:14" s="22" customFormat="1">
      <c r="B88" s="23"/>
      <c r="C88" s="23"/>
      <c r="D88" s="33"/>
      <c r="E88" s="23"/>
      <c r="F88" s="23"/>
      <c r="G88" s="23"/>
      <c r="H88" s="23"/>
      <c r="I88" s="23"/>
      <c r="J88" s="23"/>
      <c r="K88" s="23"/>
      <c r="L88" s="23"/>
      <c r="M88" s="34"/>
    </row>
    <row r="89" spans="1:14" s="22" customFormat="1">
      <c r="B89" s="23"/>
      <c r="C89" s="23"/>
      <c r="D89" s="33"/>
      <c r="E89" s="23"/>
      <c r="F89" s="23"/>
      <c r="G89" s="23"/>
      <c r="H89" s="23"/>
      <c r="I89" s="23"/>
      <c r="J89" s="23"/>
      <c r="K89" s="23"/>
      <c r="L89" s="23"/>
      <c r="M89" s="34"/>
    </row>
    <row r="90" spans="1:14" s="22" customFormat="1">
      <c r="B90" s="23"/>
      <c r="C90" s="23"/>
      <c r="D90" s="33"/>
      <c r="E90" s="23"/>
      <c r="F90" s="23"/>
      <c r="G90" s="23"/>
      <c r="H90" s="23"/>
      <c r="I90" s="23"/>
      <c r="J90" s="23"/>
      <c r="K90" s="23"/>
      <c r="L90" s="23"/>
      <c r="M90" s="34"/>
    </row>
    <row r="91" spans="1:14" s="22" customFormat="1">
      <c r="B91" s="23"/>
      <c r="C91" s="23"/>
      <c r="D91" s="33"/>
      <c r="E91" s="23"/>
      <c r="F91" s="23"/>
      <c r="G91" s="23"/>
      <c r="H91" s="23"/>
      <c r="I91" s="23"/>
      <c r="J91" s="23"/>
      <c r="K91" s="23"/>
      <c r="L91" s="23"/>
      <c r="M91" s="34"/>
    </row>
    <row r="92" spans="1:14" s="22" customFormat="1">
      <c r="B92" s="23"/>
      <c r="C92" s="23"/>
      <c r="D92" s="33"/>
      <c r="E92" s="23"/>
      <c r="F92" s="23"/>
      <c r="G92" s="23"/>
      <c r="H92" s="23"/>
      <c r="I92" s="23"/>
      <c r="J92" s="23"/>
      <c r="K92" s="23"/>
      <c r="L92" s="23"/>
      <c r="M92" s="34"/>
    </row>
    <row r="93" spans="1:14" s="22" customFormat="1">
      <c r="B93" s="23"/>
      <c r="C93" s="23"/>
      <c r="D93" s="33"/>
      <c r="E93" s="23"/>
      <c r="F93" s="23"/>
      <c r="G93" s="23"/>
      <c r="H93" s="23"/>
      <c r="I93" s="23"/>
      <c r="J93" s="23"/>
      <c r="K93" s="23"/>
      <c r="L93" s="23"/>
      <c r="M93" s="34"/>
    </row>
    <row r="94" spans="1:14" s="22" customFormat="1">
      <c r="B94" s="23"/>
      <c r="C94" s="23"/>
      <c r="D94" s="33"/>
      <c r="E94" s="23"/>
      <c r="F94" s="23"/>
      <c r="G94" s="23"/>
      <c r="H94" s="23"/>
      <c r="I94" s="23"/>
      <c r="J94" s="23"/>
      <c r="K94" s="23"/>
      <c r="L94" s="23"/>
      <c r="M94" s="34"/>
    </row>
    <row r="95" spans="1:14" s="22" customFormat="1">
      <c r="B95" s="23"/>
      <c r="C95" s="23"/>
      <c r="D95" s="33"/>
      <c r="E95" s="23"/>
      <c r="F95" s="23"/>
      <c r="G95" s="23"/>
      <c r="H95" s="23"/>
      <c r="I95" s="23"/>
      <c r="J95" s="23"/>
      <c r="K95" s="23"/>
      <c r="L95" s="23"/>
      <c r="M95" s="34"/>
    </row>
    <row r="96" spans="1:14" s="22" customFormat="1">
      <c r="B96" s="23"/>
      <c r="C96" s="23"/>
      <c r="D96" s="33"/>
      <c r="E96" s="23"/>
      <c r="F96" s="23"/>
      <c r="G96" s="23"/>
      <c r="H96" s="23"/>
      <c r="I96" s="23"/>
      <c r="J96" s="23"/>
      <c r="K96" s="23"/>
      <c r="L96" s="23"/>
      <c r="M96" s="34"/>
    </row>
    <row r="97" spans="1:14" s="22" customFormat="1">
      <c r="B97" s="23"/>
      <c r="C97" s="23"/>
      <c r="D97" s="33"/>
      <c r="E97" s="23"/>
      <c r="F97" s="23"/>
      <c r="G97" s="23"/>
      <c r="H97" s="23"/>
      <c r="I97" s="23"/>
      <c r="J97" s="23"/>
      <c r="K97" s="23"/>
      <c r="L97" s="23"/>
      <c r="M97" s="34"/>
    </row>
    <row r="98" spans="1:14" s="22" customFormat="1">
      <c r="B98" s="23"/>
      <c r="C98" s="23"/>
      <c r="D98" s="33"/>
      <c r="E98" s="23"/>
      <c r="F98" s="23"/>
      <c r="G98" s="23"/>
      <c r="H98" s="23"/>
      <c r="I98" s="23"/>
      <c r="J98" s="23"/>
      <c r="K98" s="23"/>
      <c r="L98" s="23"/>
      <c r="M98" s="34"/>
    </row>
    <row r="99" spans="1:14">
      <c r="A99" s="22"/>
      <c r="B99" s="23"/>
      <c r="C99" s="23"/>
      <c r="D99" s="33"/>
      <c r="E99" s="23"/>
      <c r="F99" s="23"/>
      <c r="G99" s="23"/>
      <c r="H99" s="23"/>
      <c r="I99" s="23"/>
      <c r="J99" s="23"/>
      <c r="K99" s="23"/>
      <c r="L99" s="23"/>
      <c r="M99" s="34"/>
      <c r="N99" s="22"/>
    </row>
    <row r="100" spans="1:14">
      <c r="A100" s="22"/>
      <c r="B100" s="23"/>
      <c r="C100" s="23"/>
      <c r="D100" s="33"/>
      <c r="E100" s="23"/>
      <c r="F100" s="23"/>
      <c r="G100" s="23"/>
      <c r="H100" s="23"/>
      <c r="I100" s="23"/>
      <c r="J100" s="23"/>
      <c r="K100" s="23"/>
      <c r="L100" s="23"/>
      <c r="M100" s="34"/>
      <c r="N100" s="22"/>
    </row>
    <row r="101" spans="1:14">
      <c r="A101" s="22"/>
      <c r="B101" s="23"/>
      <c r="C101" s="23"/>
      <c r="D101" s="33"/>
      <c r="E101" s="23"/>
      <c r="F101" s="23"/>
      <c r="G101" s="23"/>
      <c r="H101" s="23"/>
      <c r="I101" s="23"/>
      <c r="J101" s="23"/>
      <c r="K101" s="23"/>
      <c r="L101" s="23"/>
      <c r="M101" s="34"/>
      <c r="N101" s="22"/>
    </row>
    <row r="102" spans="1:14">
      <c r="A102" s="22"/>
      <c r="B102" s="23"/>
      <c r="C102" s="23"/>
      <c r="D102" s="33"/>
      <c r="E102" s="23"/>
      <c r="F102" s="23"/>
      <c r="G102" s="23"/>
      <c r="H102" s="23"/>
      <c r="I102" s="23"/>
      <c r="J102" s="23"/>
      <c r="K102" s="23"/>
      <c r="L102" s="23"/>
      <c r="M102" s="34"/>
      <c r="N102" s="22"/>
    </row>
    <row r="103" spans="1:14">
      <c r="A103" s="22"/>
      <c r="B103" s="23"/>
      <c r="C103" s="23"/>
      <c r="D103" s="33"/>
      <c r="E103" s="23"/>
      <c r="F103" s="23"/>
      <c r="G103" s="23"/>
      <c r="H103" s="23"/>
      <c r="I103" s="23"/>
      <c r="J103" s="23"/>
      <c r="K103" s="23"/>
      <c r="L103" s="23"/>
      <c r="M103" s="34"/>
      <c r="N103" s="22"/>
    </row>
    <row r="104" spans="1:14">
      <c r="A104" s="22"/>
      <c r="B104" s="23"/>
      <c r="C104" s="23"/>
      <c r="D104" s="33"/>
      <c r="E104" s="23"/>
      <c r="F104" s="23"/>
      <c r="G104" s="23"/>
      <c r="H104" s="23"/>
      <c r="I104" s="23"/>
      <c r="J104" s="23"/>
      <c r="K104" s="23"/>
      <c r="L104" s="23"/>
      <c r="M104" s="34"/>
      <c r="N104" s="22"/>
    </row>
    <row r="105" spans="1:14">
      <c r="A105" s="22"/>
      <c r="B105" s="23"/>
      <c r="C105" s="23"/>
      <c r="D105" s="33"/>
      <c r="E105" s="23"/>
      <c r="F105" s="23"/>
      <c r="G105" s="23"/>
      <c r="H105" s="23"/>
      <c r="I105" s="23"/>
      <c r="J105" s="23"/>
      <c r="K105" s="23"/>
      <c r="L105" s="23"/>
      <c r="M105" s="34"/>
      <c r="N105" s="22"/>
    </row>
    <row r="106" spans="1:14">
      <c r="A106" s="22"/>
      <c r="B106" s="23"/>
      <c r="C106" s="23"/>
      <c r="D106" s="33"/>
      <c r="E106" s="23"/>
      <c r="F106" s="23"/>
      <c r="G106" s="23"/>
      <c r="H106" s="23"/>
      <c r="I106" s="23"/>
      <c r="J106" s="23"/>
      <c r="K106" s="23"/>
      <c r="L106" s="23"/>
      <c r="M106" s="34"/>
      <c r="N106" s="22"/>
    </row>
    <row r="107" spans="1:14">
      <c r="A107" s="22"/>
      <c r="B107" s="23"/>
      <c r="C107" s="23"/>
      <c r="D107" s="33"/>
      <c r="E107" s="23"/>
      <c r="F107" s="23"/>
      <c r="G107" s="23"/>
      <c r="H107" s="23"/>
      <c r="I107" s="23"/>
      <c r="J107" s="23"/>
      <c r="K107" s="23"/>
      <c r="L107" s="23"/>
      <c r="M107" s="34"/>
      <c r="N107" s="22"/>
    </row>
    <row r="108" spans="1:14">
      <c r="A108" s="22"/>
      <c r="B108" s="23"/>
      <c r="C108" s="23"/>
      <c r="D108" s="33"/>
      <c r="E108" s="23"/>
      <c r="F108" s="23"/>
      <c r="G108" s="23"/>
      <c r="H108" s="23"/>
      <c r="I108" s="23"/>
      <c r="J108" s="23"/>
      <c r="K108" s="23"/>
      <c r="L108" s="23"/>
      <c r="M108" s="34"/>
      <c r="N108" s="22"/>
    </row>
    <row r="109" spans="1:14">
      <c r="A109" s="22"/>
      <c r="B109" s="23"/>
      <c r="C109" s="23"/>
      <c r="D109" s="33"/>
      <c r="E109" s="23"/>
      <c r="F109" s="23"/>
      <c r="G109" s="23"/>
      <c r="H109" s="23"/>
      <c r="I109" s="23"/>
      <c r="J109" s="23"/>
      <c r="K109" s="23"/>
      <c r="L109" s="23"/>
      <c r="M109" s="34"/>
      <c r="N109" s="22"/>
    </row>
    <row r="110" spans="1:14">
      <c r="A110" s="22"/>
      <c r="B110" s="23"/>
      <c r="C110" s="23"/>
      <c r="D110" s="33"/>
      <c r="E110" s="23"/>
      <c r="F110" s="23"/>
      <c r="G110" s="23"/>
      <c r="H110" s="23"/>
      <c r="I110" s="23"/>
      <c r="J110" s="23"/>
      <c r="K110" s="23"/>
      <c r="L110" s="23"/>
      <c r="M110" s="34"/>
      <c r="N110" s="22"/>
    </row>
    <row r="111" spans="1:14">
      <c r="A111" s="22"/>
      <c r="B111" s="23"/>
      <c r="C111" s="23"/>
      <c r="D111" s="33"/>
      <c r="E111" s="23"/>
      <c r="F111" s="23"/>
      <c r="G111" s="23"/>
      <c r="H111" s="23"/>
      <c r="I111" s="23"/>
      <c r="J111" s="23"/>
      <c r="K111" s="23"/>
      <c r="L111" s="23"/>
      <c r="M111" s="34"/>
      <c r="N111" s="22"/>
    </row>
    <row r="112" spans="1:14">
      <c r="A112" s="22"/>
      <c r="B112" s="23"/>
      <c r="C112" s="23"/>
      <c r="D112" s="33"/>
      <c r="E112" s="23"/>
      <c r="F112" s="23"/>
      <c r="G112" s="23"/>
      <c r="H112" s="23"/>
      <c r="I112" s="23"/>
      <c r="J112" s="23"/>
      <c r="K112" s="23"/>
      <c r="L112" s="23"/>
      <c r="M112" s="34"/>
      <c r="N112" s="22"/>
    </row>
    <row r="113" spans="1:14">
      <c r="A113" s="22"/>
      <c r="B113" s="23"/>
      <c r="C113" s="23"/>
      <c r="D113" s="33"/>
      <c r="E113" s="23"/>
      <c r="F113" s="23"/>
      <c r="G113" s="23"/>
      <c r="H113" s="23"/>
      <c r="I113" s="23"/>
      <c r="J113" s="23"/>
      <c r="K113" s="23"/>
      <c r="L113" s="23"/>
      <c r="M113" s="34"/>
      <c r="N113" s="22"/>
    </row>
    <row r="114" spans="1:14">
      <c r="A114" s="22"/>
      <c r="B114" s="23"/>
      <c r="C114" s="23"/>
      <c r="D114" s="33"/>
      <c r="E114" s="23"/>
      <c r="F114" s="23"/>
      <c r="G114" s="23"/>
      <c r="H114" s="23"/>
      <c r="I114" s="23"/>
      <c r="J114" s="23"/>
      <c r="K114" s="23"/>
      <c r="L114" s="23"/>
      <c r="M114" s="34"/>
      <c r="N114" s="22"/>
    </row>
    <row r="115" spans="1:14">
      <c r="A115" s="22"/>
      <c r="B115" s="23"/>
      <c r="C115" s="23"/>
      <c r="D115" s="33"/>
      <c r="E115" s="23"/>
      <c r="F115" s="23"/>
      <c r="G115" s="23"/>
      <c r="H115" s="23"/>
      <c r="I115" s="23"/>
      <c r="J115" s="23"/>
      <c r="K115" s="23"/>
      <c r="L115" s="23"/>
      <c r="M115" s="34"/>
      <c r="N115" s="22"/>
    </row>
    <row r="116" spans="1:14">
      <c r="A116" s="22"/>
      <c r="B116" s="23"/>
      <c r="C116" s="23"/>
      <c r="D116" s="33"/>
      <c r="E116" s="23"/>
      <c r="F116" s="23"/>
      <c r="G116" s="23"/>
      <c r="H116" s="23"/>
      <c r="I116" s="23"/>
      <c r="J116" s="23"/>
      <c r="K116" s="23"/>
      <c r="L116" s="23"/>
      <c r="M116" s="34"/>
      <c r="N116" s="22"/>
    </row>
    <row r="117" spans="1:14">
      <c r="A117" s="22"/>
      <c r="B117" s="23"/>
      <c r="C117" s="23"/>
      <c r="D117" s="33"/>
      <c r="E117" s="23"/>
      <c r="F117" s="23"/>
      <c r="G117" s="23"/>
      <c r="H117" s="23"/>
      <c r="I117" s="23"/>
      <c r="J117" s="23"/>
      <c r="K117" s="23"/>
      <c r="L117" s="23"/>
      <c r="M117" s="34"/>
      <c r="N117" s="22"/>
    </row>
    <row r="118" spans="1:14">
      <c r="A118" s="22"/>
      <c r="B118" s="23"/>
      <c r="C118" s="23"/>
      <c r="D118" s="33"/>
      <c r="E118" s="23"/>
      <c r="F118" s="23"/>
      <c r="G118" s="23"/>
      <c r="H118" s="23"/>
      <c r="I118" s="23"/>
      <c r="J118" s="23"/>
      <c r="K118" s="23"/>
      <c r="L118" s="23"/>
      <c r="M118" s="34"/>
      <c r="N118" s="22"/>
    </row>
    <row r="119" spans="1:14">
      <c r="A119" s="22"/>
      <c r="B119" s="23"/>
      <c r="C119" s="23"/>
      <c r="D119" s="33"/>
      <c r="E119" s="23"/>
      <c r="F119" s="23"/>
      <c r="G119" s="23"/>
      <c r="H119" s="23"/>
      <c r="I119" s="23"/>
      <c r="J119" s="23"/>
      <c r="K119" s="23"/>
      <c r="L119" s="23"/>
      <c r="M119" s="34"/>
      <c r="N119" s="22"/>
    </row>
    <row r="120" spans="1:14">
      <c r="A120" s="22"/>
      <c r="B120" s="23"/>
      <c r="C120" s="23"/>
      <c r="D120" s="33"/>
      <c r="E120" s="23"/>
      <c r="F120" s="23"/>
      <c r="G120" s="23"/>
      <c r="H120" s="23"/>
      <c r="I120" s="23"/>
      <c r="J120" s="23"/>
      <c r="K120" s="23"/>
      <c r="L120" s="23"/>
      <c r="M120" s="34"/>
      <c r="N120" s="22"/>
    </row>
    <row r="121" spans="1:14">
      <c r="A121" s="22"/>
      <c r="B121" s="23"/>
      <c r="C121" s="23"/>
      <c r="D121" s="33"/>
      <c r="E121" s="23"/>
      <c r="F121" s="23"/>
      <c r="G121" s="23"/>
      <c r="H121" s="23"/>
      <c r="I121" s="23"/>
      <c r="J121" s="23"/>
      <c r="K121" s="23"/>
      <c r="L121" s="23"/>
      <c r="M121" s="34"/>
      <c r="N121" s="22"/>
    </row>
    <row r="122" spans="1:14">
      <c r="A122" s="22"/>
      <c r="B122" s="23"/>
      <c r="C122" s="23"/>
      <c r="D122" s="33"/>
      <c r="E122" s="23"/>
      <c r="F122" s="23"/>
      <c r="G122" s="23"/>
      <c r="H122" s="23"/>
      <c r="I122" s="23"/>
      <c r="J122" s="23"/>
      <c r="K122" s="23"/>
      <c r="L122" s="23"/>
      <c r="M122" s="34"/>
      <c r="N122" s="22"/>
    </row>
    <row r="123" spans="1:14">
      <c r="A123" s="22"/>
      <c r="B123" s="23"/>
      <c r="C123" s="23"/>
      <c r="D123" s="33"/>
      <c r="E123" s="23"/>
      <c r="F123" s="23"/>
      <c r="G123" s="23"/>
      <c r="H123" s="23"/>
      <c r="I123" s="23"/>
      <c r="J123" s="23"/>
      <c r="K123" s="23"/>
      <c r="L123" s="23"/>
      <c r="M123" s="34"/>
      <c r="N123" s="22"/>
    </row>
    <row r="124" spans="1:14">
      <c r="A124" s="22"/>
      <c r="B124" s="23"/>
      <c r="C124" s="23"/>
      <c r="D124" s="33"/>
      <c r="E124" s="23"/>
      <c r="F124" s="23"/>
      <c r="G124" s="23"/>
      <c r="H124" s="23"/>
      <c r="I124" s="23"/>
      <c r="J124" s="23"/>
      <c r="K124" s="23"/>
      <c r="L124" s="23"/>
      <c r="M124" s="34"/>
      <c r="N124" s="22"/>
    </row>
    <row r="125" spans="1:14">
      <c r="A125" s="22"/>
      <c r="B125" s="23"/>
      <c r="C125" s="23"/>
      <c r="D125" s="33"/>
      <c r="E125" s="23"/>
      <c r="F125" s="23"/>
      <c r="G125" s="23"/>
      <c r="H125" s="23"/>
      <c r="I125" s="23"/>
      <c r="J125" s="23"/>
      <c r="K125" s="23"/>
      <c r="L125" s="23"/>
      <c r="M125" s="34"/>
      <c r="N125" s="22"/>
    </row>
    <row r="126" spans="1:14">
      <c r="A126" s="22"/>
      <c r="B126" s="23"/>
      <c r="C126" s="23"/>
      <c r="D126" s="33"/>
      <c r="E126" s="23"/>
      <c r="F126" s="23"/>
      <c r="G126" s="23"/>
      <c r="H126" s="23"/>
      <c r="I126" s="23"/>
      <c r="J126" s="23"/>
      <c r="K126" s="23"/>
      <c r="L126" s="23"/>
      <c r="M126" s="34"/>
      <c r="N126" s="22"/>
    </row>
    <row r="127" spans="1:14">
      <c r="A127" s="22"/>
      <c r="B127" s="23"/>
      <c r="C127" s="23"/>
      <c r="D127" s="33"/>
      <c r="E127" s="23"/>
      <c r="F127" s="23"/>
      <c r="G127" s="23"/>
      <c r="H127" s="23"/>
      <c r="I127" s="23"/>
      <c r="J127" s="23"/>
      <c r="K127" s="23"/>
      <c r="L127" s="23"/>
      <c r="M127" s="34"/>
      <c r="N127" s="22"/>
    </row>
    <row r="128" spans="1:14">
      <c r="A128" s="22"/>
      <c r="B128" s="23"/>
      <c r="C128" s="23"/>
      <c r="D128" s="33"/>
      <c r="E128" s="23"/>
      <c r="F128" s="23"/>
      <c r="G128" s="23"/>
      <c r="H128" s="23"/>
      <c r="I128" s="23"/>
      <c r="J128" s="23"/>
      <c r="K128" s="23"/>
      <c r="L128" s="23"/>
      <c r="M128" s="34"/>
      <c r="N128" s="22"/>
    </row>
    <row r="129" spans="1:14">
      <c r="A129" s="22"/>
      <c r="B129" s="23"/>
      <c r="C129" s="23"/>
      <c r="D129" s="33"/>
      <c r="E129" s="23"/>
      <c r="F129" s="23"/>
      <c r="G129" s="23"/>
      <c r="H129" s="23"/>
      <c r="I129" s="23"/>
      <c r="J129" s="23"/>
      <c r="K129" s="23"/>
      <c r="L129" s="23"/>
      <c r="M129" s="34"/>
      <c r="N129" s="22"/>
    </row>
    <row r="130" spans="1:14">
      <c r="A130" s="22"/>
      <c r="B130" s="23"/>
      <c r="C130" s="23"/>
      <c r="D130" s="33"/>
      <c r="E130" s="23"/>
      <c r="F130" s="23"/>
      <c r="G130" s="23"/>
      <c r="H130" s="23"/>
      <c r="I130" s="23"/>
      <c r="J130" s="23"/>
      <c r="K130" s="23"/>
      <c r="L130" s="23"/>
      <c r="M130" s="34"/>
      <c r="N130" s="22"/>
    </row>
    <row r="131" spans="1:14">
      <c r="A131" s="22"/>
      <c r="B131" s="23"/>
      <c r="C131" s="23"/>
      <c r="D131" s="33"/>
      <c r="E131" s="23"/>
      <c r="F131" s="23"/>
      <c r="G131" s="23"/>
      <c r="H131" s="23"/>
      <c r="I131" s="23"/>
      <c r="J131" s="23"/>
      <c r="K131" s="23"/>
      <c r="L131" s="23"/>
      <c r="M131" s="34"/>
      <c r="N131" s="22"/>
    </row>
    <row r="132" spans="1:14">
      <c r="A132" s="22"/>
      <c r="B132" s="23"/>
      <c r="C132" s="23"/>
      <c r="D132" s="33"/>
      <c r="E132" s="23"/>
      <c r="F132" s="23"/>
      <c r="G132" s="23"/>
      <c r="H132" s="23"/>
      <c r="I132" s="23"/>
      <c r="J132" s="23"/>
      <c r="K132" s="23"/>
      <c r="L132" s="23"/>
      <c r="M132" s="34"/>
      <c r="N132" s="22"/>
    </row>
    <row r="133" spans="1:14">
      <c r="A133" s="22"/>
      <c r="B133" s="23"/>
      <c r="C133" s="23"/>
      <c r="D133" s="33"/>
      <c r="E133" s="23"/>
      <c r="F133" s="23"/>
      <c r="G133" s="23"/>
      <c r="H133" s="23"/>
      <c r="I133" s="23"/>
      <c r="J133" s="23"/>
      <c r="K133" s="23"/>
      <c r="L133" s="23"/>
      <c r="M133" s="34"/>
      <c r="N133" s="22"/>
    </row>
    <row r="134" spans="1:14">
      <c r="A134" s="22"/>
      <c r="B134" s="23"/>
      <c r="C134" s="23"/>
      <c r="D134" s="33"/>
      <c r="E134" s="23"/>
      <c r="F134" s="23"/>
      <c r="G134" s="23"/>
      <c r="H134" s="23"/>
      <c r="I134" s="23"/>
      <c r="J134" s="23"/>
      <c r="K134" s="23"/>
      <c r="L134" s="23"/>
      <c r="M134" s="34"/>
      <c r="N134" s="22"/>
    </row>
    <row r="135" spans="1:14">
      <c r="A135" s="22"/>
      <c r="B135" s="23"/>
      <c r="C135" s="23"/>
      <c r="D135" s="33"/>
      <c r="E135" s="23"/>
      <c r="F135" s="23"/>
      <c r="G135" s="23"/>
      <c r="H135" s="23"/>
      <c r="I135" s="23"/>
      <c r="J135" s="23"/>
      <c r="K135" s="23"/>
      <c r="L135" s="23"/>
      <c r="M135" s="34"/>
      <c r="N135" s="22"/>
    </row>
    <row r="136" spans="1:14">
      <c r="A136" s="22"/>
      <c r="B136" s="23"/>
      <c r="C136" s="23"/>
      <c r="D136" s="33"/>
      <c r="E136" s="23"/>
      <c r="F136" s="23"/>
      <c r="G136" s="23"/>
      <c r="H136" s="23"/>
      <c r="I136" s="23"/>
      <c r="J136" s="23"/>
      <c r="K136" s="23"/>
      <c r="L136" s="23"/>
      <c r="M136" s="34"/>
      <c r="N136" s="22"/>
    </row>
    <row r="137" spans="1:14">
      <c r="A137" s="22"/>
      <c r="B137" s="23"/>
      <c r="C137" s="23"/>
      <c r="D137" s="33"/>
      <c r="E137" s="23"/>
      <c r="F137" s="23"/>
      <c r="G137" s="23"/>
      <c r="H137" s="23"/>
      <c r="I137" s="23"/>
      <c r="J137" s="23"/>
      <c r="K137" s="23"/>
      <c r="L137" s="23"/>
      <c r="M137" s="34"/>
      <c r="N137" s="22"/>
    </row>
    <row r="138" spans="1:14">
      <c r="A138" s="22"/>
      <c r="B138" s="23"/>
      <c r="C138" s="23"/>
      <c r="D138" s="33"/>
      <c r="E138" s="23"/>
      <c r="F138" s="23"/>
      <c r="G138" s="23"/>
      <c r="H138" s="23"/>
      <c r="I138" s="23"/>
      <c r="J138" s="23"/>
      <c r="K138" s="23"/>
      <c r="L138" s="23"/>
      <c r="M138" s="34"/>
      <c r="N138" s="22"/>
    </row>
    <row r="139" spans="1:14">
      <c r="A139" s="22"/>
      <c r="B139" s="23"/>
      <c r="C139" s="23"/>
      <c r="D139" s="33"/>
      <c r="E139" s="23"/>
      <c r="F139" s="23"/>
      <c r="G139" s="23"/>
      <c r="H139" s="23"/>
      <c r="I139" s="23"/>
      <c r="J139" s="23"/>
      <c r="K139" s="23"/>
      <c r="L139" s="23"/>
      <c r="M139" s="34"/>
      <c r="N139" s="22"/>
    </row>
    <row r="140" spans="1:14">
      <c r="A140" s="22"/>
      <c r="B140" s="23"/>
      <c r="C140" s="23"/>
      <c r="D140" s="33"/>
      <c r="E140" s="23"/>
      <c r="F140" s="23"/>
      <c r="G140" s="23"/>
      <c r="H140" s="23"/>
      <c r="I140" s="23"/>
      <c r="J140" s="23"/>
      <c r="K140" s="23"/>
      <c r="L140" s="23"/>
      <c r="M140" s="34"/>
      <c r="N140" s="22"/>
    </row>
    <row r="141" spans="1:14">
      <c r="A141" s="22"/>
      <c r="B141" s="23"/>
      <c r="C141" s="23"/>
      <c r="D141" s="33"/>
      <c r="E141" s="23"/>
      <c r="F141" s="23"/>
      <c r="G141" s="23"/>
      <c r="H141" s="23"/>
      <c r="I141" s="23"/>
      <c r="J141" s="23"/>
      <c r="K141" s="23"/>
      <c r="L141" s="23"/>
      <c r="M141" s="34"/>
      <c r="N141" s="22"/>
    </row>
    <row r="142" spans="1:14">
      <c r="A142" s="22"/>
      <c r="B142" s="23"/>
      <c r="C142" s="23"/>
      <c r="D142" s="33"/>
      <c r="E142" s="23"/>
      <c r="F142" s="23"/>
      <c r="G142" s="23"/>
      <c r="H142" s="23"/>
      <c r="I142" s="23"/>
      <c r="J142" s="23"/>
      <c r="K142" s="23"/>
      <c r="L142" s="23"/>
      <c r="M142" s="34"/>
      <c r="N142" s="22"/>
    </row>
    <row r="143" spans="1:14">
      <c r="A143" s="22"/>
      <c r="B143" s="23"/>
      <c r="C143" s="23"/>
      <c r="D143" s="33"/>
      <c r="E143" s="23"/>
      <c r="F143" s="23"/>
      <c r="G143" s="23"/>
      <c r="H143" s="23"/>
      <c r="I143" s="23"/>
      <c r="J143" s="23"/>
      <c r="K143" s="23"/>
      <c r="L143" s="23"/>
      <c r="M143" s="34"/>
      <c r="N143" s="22"/>
    </row>
    <row r="144" spans="1:14">
      <c r="A144" s="22"/>
      <c r="B144" s="23"/>
      <c r="C144" s="23"/>
      <c r="D144" s="33"/>
      <c r="E144" s="23"/>
      <c r="F144" s="23"/>
      <c r="G144" s="23"/>
      <c r="H144" s="23"/>
      <c r="I144" s="23"/>
      <c r="J144" s="23"/>
      <c r="K144" s="23"/>
      <c r="L144" s="23"/>
      <c r="M144" s="34"/>
      <c r="N144" s="22"/>
    </row>
    <row r="145" spans="1:14">
      <c r="A145" s="22"/>
      <c r="B145" s="23"/>
      <c r="C145" s="23"/>
      <c r="D145" s="33"/>
      <c r="E145" s="23"/>
      <c r="F145" s="23"/>
      <c r="G145" s="23"/>
      <c r="H145" s="23"/>
      <c r="I145" s="23"/>
      <c r="J145" s="23"/>
      <c r="K145" s="23"/>
      <c r="L145" s="23"/>
      <c r="M145" s="34"/>
      <c r="N145" s="22"/>
    </row>
    <row r="146" spans="1:14">
      <c r="A146" s="22"/>
      <c r="B146" s="23"/>
      <c r="C146" s="23"/>
      <c r="D146" s="33"/>
      <c r="E146" s="23"/>
      <c r="F146" s="23"/>
      <c r="G146" s="23"/>
      <c r="H146" s="23"/>
      <c r="I146" s="23"/>
      <c r="J146" s="23"/>
      <c r="K146" s="23"/>
      <c r="L146" s="23"/>
      <c r="M146" s="34"/>
      <c r="N146" s="22"/>
    </row>
    <row r="147" spans="1:14">
      <c r="A147" s="22"/>
      <c r="B147" s="23"/>
      <c r="C147" s="23"/>
      <c r="D147" s="33"/>
      <c r="E147" s="23"/>
      <c r="F147" s="23"/>
      <c r="G147" s="23"/>
      <c r="H147" s="23"/>
      <c r="I147" s="23"/>
      <c r="J147" s="23"/>
      <c r="K147" s="23"/>
      <c r="L147" s="23"/>
      <c r="M147" s="34"/>
      <c r="N147" s="22"/>
    </row>
    <row r="148" spans="1:14">
      <c r="A148" s="22"/>
      <c r="B148" s="23"/>
      <c r="C148" s="23"/>
      <c r="D148" s="33"/>
      <c r="E148" s="23"/>
      <c r="F148" s="23"/>
      <c r="G148" s="23"/>
      <c r="H148" s="23"/>
      <c r="I148" s="23"/>
      <c r="J148" s="23"/>
      <c r="K148" s="23"/>
      <c r="L148" s="23"/>
      <c r="M148" s="34"/>
      <c r="N148" s="22"/>
    </row>
    <row r="149" spans="1:14">
      <c r="A149" s="22"/>
      <c r="B149" s="23"/>
      <c r="C149" s="23"/>
      <c r="D149" s="33"/>
      <c r="E149" s="23"/>
      <c r="F149" s="23"/>
      <c r="G149" s="23"/>
      <c r="H149" s="23"/>
      <c r="I149" s="23"/>
      <c r="J149" s="23"/>
      <c r="K149" s="23"/>
      <c r="L149" s="23"/>
      <c r="M149" s="34"/>
      <c r="N149" s="22"/>
    </row>
    <row r="150" spans="1:14">
      <c r="A150" s="22"/>
      <c r="B150" s="23"/>
      <c r="C150" s="23"/>
      <c r="D150" s="33"/>
      <c r="E150" s="23"/>
      <c r="F150" s="23"/>
      <c r="G150" s="23"/>
      <c r="H150" s="23"/>
      <c r="I150" s="23"/>
      <c r="J150" s="23"/>
      <c r="K150" s="23"/>
      <c r="L150" s="23"/>
      <c r="M150" s="34"/>
      <c r="N150" s="22"/>
    </row>
    <row r="151" spans="1:14">
      <c r="A151" s="22"/>
      <c r="B151" s="23"/>
      <c r="C151" s="23"/>
      <c r="D151" s="33"/>
      <c r="E151" s="23"/>
      <c r="F151" s="23"/>
      <c r="G151" s="23"/>
      <c r="H151" s="23"/>
      <c r="I151" s="23"/>
      <c r="J151" s="23"/>
      <c r="K151" s="23"/>
      <c r="L151" s="23"/>
      <c r="M151" s="34"/>
      <c r="N151" s="22"/>
    </row>
    <row r="152" spans="1:14">
      <c r="A152" s="22"/>
      <c r="B152" s="23"/>
      <c r="C152" s="23"/>
      <c r="D152" s="33"/>
      <c r="E152" s="23"/>
      <c r="F152" s="23"/>
      <c r="G152" s="23"/>
      <c r="H152" s="23"/>
      <c r="I152" s="23"/>
      <c r="J152" s="23"/>
      <c r="K152" s="23"/>
      <c r="L152" s="23"/>
      <c r="M152" s="34"/>
      <c r="N152" s="22"/>
    </row>
    <row r="153" spans="1:14">
      <c r="A153" s="22"/>
      <c r="B153" s="23"/>
      <c r="C153" s="23"/>
      <c r="D153" s="33"/>
      <c r="E153" s="23"/>
      <c r="F153" s="23"/>
      <c r="G153" s="23"/>
      <c r="H153" s="23"/>
      <c r="I153" s="23"/>
      <c r="J153" s="23"/>
      <c r="K153" s="23"/>
      <c r="L153" s="23"/>
      <c r="M153" s="34"/>
      <c r="N153" s="22"/>
    </row>
    <row r="154" spans="1:14">
      <c r="A154" s="22"/>
      <c r="B154" s="23"/>
      <c r="C154" s="23"/>
      <c r="D154" s="33"/>
      <c r="E154" s="23"/>
      <c r="F154" s="23"/>
      <c r="G154" s="23"/>
      <c r="H154" s="23"/>
      <c r="I154" s="23"/>
      <c r="J154" s="23"/>
      <c r="K154" s="23"/>
      <c r="L154" s="23"/>
      <c r="M154" s="34"/>
      <c r="N154" s="22"/>
    </row>
    <row r="155" spans="1:14">
      <c r="A155" s="22"/>
      <c r="B155" s="23"/>
      <c r="C155" s="23"/>
      <c r="D155" s="33"/>
      <c r="E155" s="23"/>
      <c r="F155" s="23"/>
      <c r="G155" s="23"/>
      <c r="H155" s="23"/>
      <c r="I155" s="23"/>
      <c r="J155" s="23"/>
      <c r="K155" s="23"/>
      <c r="L155" s="23"/>
      <c r="M155" s="34"/>
      <c r="N155" s="22"/>
    </row>
    <row r="156" spans="1:14">
      <c r="A156" s="22"/>
      <c r="B156" s="23"/>
      <c r="C156" s="23"/>
      <c r="D156" s="33"/>
      <c r="E156" s="23"/>
      <c r="F156" s="23"/>
      <c r="G156" s="23"/>
      <c r="H156" s="23"/>
      <c r="I156" s="23"/>
      <c r="J156" s="23"/>
      <c r="K156" s="23"/>
      <c r="L156" s="23"/>
      <c r="M156" s="34"/>
      <c r="N156" s="22"/>
    </row>
    <row r="157" spans="1:14">
      <c r="A157" s="22"/>
      <c r="B157" s="23"/>
      <c r="C157" s="23"/>
      <c r="D157" s="33"/>
      <c r="E157" s="23"/>
      <c r="F157" s="23"/>
      <c r="G157" s="23"/>
      <c r="H157" s="23"/>
      <c r="I157" s="23"/>
      <c r="J157" s="23"/>
      <c r="K157" s="23"/>
      <c r="L157" s="23"/>
      <c r="M157" s="34"/>
      <c r="N157" s="22"/>
    </row>
    <row r="158" spans="1:14">
      <c r="A158" s="22"/>
      <c r="B158" s="23"/>
      <c r="C158" s="23"/>
      <c r="D158" s="33"/>
      <c r="E158" s="23"/>
      <c r="F158" s="23"/>
      <c r="G158" s="23"/>
      <c r="H158" s="23"/>
      <c r="I158" s="23"/>
      <c r="J158" s="23"/>
      <c r="K158" s="23"/>
      <c r="L158" s="23"/>
      <c r="M158" s="34"/>
      <c r="N158" s="22"/>
    </row>
    <row r="159" spans="1:14">
      <c r="A159" s="22"/>
      <c r="B159" s="23"/>
      <c r="C159" s="23"/>
      <c r="D159" s="33"/>
      <c r="E159" s="23"/>
      <c r="F159" s="23"/>
      <c r="G159" s="23"/>
      <c r="H159" s="23"/>
      <c r="I159" s="23"/>
      <c r="J159" s="23"/>
      <c r="K159" s="23"/>
      <c r="L159" s="23"/>
      <c r="M159" s="34"/>
      <c r="N159" s="22"/>
    </row>
    <row r="160" spans="1:14">
      <c r="A160" s="22"/>
      <c r="B160" s="23"/>
      <c r="C160" s="23"/>
      <c r="D160" s="33"/>
      <c r="E160" s="23"/>
      <c r="F160" s="23"/>
      <c r="G160" s="23"/>
      <c r="H160" s="23"/>
      <c r="I160" s="23"/>
      <c r="J160" s="23"/>
      <c r="K160" s="23"/>
      <c r="L160" s="23"/>
      <c r="M160" s="34"/>
      <c r="N160" s="22"/>
    </row>
    <row r="161" spans="1:14">
      <c r="A161" s="22"/>
      <c r="B161" s="23"/>
      <c r="C161" s="23"/>
      <c r="D161" s="33"/>
      <c r="E161" s="23"/>
      <c r="F161" s="23"/>
      <c r="G161" s="23"/>
      <c r="H161" s="23"/>
      <c r="I161" s="23"/>
      <c r="J161" s="23"/>
      <c r="K161" s="23"/>
      <c r="L161" s="23"/>
      <c r="M161" s="34"/>
      <c r="N161" s="22"/>
    </row>
    <row r="162" spans="1:14">
      <c r="A162" s="22"/>
      <c r="B162" s="23"/>
      <c r="C162" s="23"/>
      <c r="D162" s="33"/>
      <c r="E162" s="23"/>
      <c r="F162" s="23"/>
      <c r="G162" s="23"/>
      <c r="H162" s="23"/>
      <c r="I162" s="23"/>
      <c r="J162" s="23"/>
      <c r="K162" s="23"/>
      <c r="L162" s="23"/>
      <c r="M162" s="34"/>
      <c r="N162" s="22"/>
    </row>
    <row r="163" spans="1:14">
      <c r="A163" s="22"/>
      <c r="B163" s="23"/>
      <c r="C163" s="23"/>
      <c r="D163" s="33"/>
      <c r="E163" s="23"/>
      <c r="F163" s="23"/>
      <c r="G163" s="23"/>
      <c r="H163" s="23"/>
      <c r="I163" s="23"/>
      <c r="J163" s="23"/>
      <c r="K163" s="23"/>
      <c r="L163" s="23"/>
      <c r="M163" s="34"/>
      <c r="N163" s="22"/>
    </row>
    <row r="164" spans="1:14">
      <c r="A164" s="22"/>
      <c r="B164" s="23"/>
      <c r="C164" s="23"/>
      <c r="D164" s="33"/>
      <c r="E164" s="23"/>
      <c r="F164" s="23"/>
      <c r="G164" s="23"/>
      <c r="H164" s="23"/>
      <c r="I164" s="23"/>
      <c r="J164" s="23"/>
      <c r="K164" s="23"/>
      <c r="L164" s="23"/>
      <c r="M164" s="34"/>
      <c r="N164" s="22"/>
    </row>
    <row r="165" spans="1:14">
      <c r="A165" s="22"/>
      <c r="B165" s="23"/>
      <c r="C165" s="23"/>
      <c r="D165" s="33"/>
      <c r="E165" s="23"/>
      <c r="F165" s="23"/>
      <c r="G165" s="23"/>
      <c r="H165" s="23"/>
      <c r="I165" s="23"/>
      <c r="J165" s="23"/>
      <c r="K165" s="23"/>
      <c r="L165" s="23"/>
      <c r="M165" s="34"/>
      <c r="N165" s="22"/>
    </row>
    <row r="166" spans="1:14">
      <c r="A166" s="22"/>
      <c r="B166" s="23"/>
      <c r="C166" s="23"/>
      <c r="D166" s="33"/>
      <c r="E166" s="23"/>
      <c r="F166" s="23"/>
      <c r="G166" s="23"/>
      <c r="H166" s="23"/>
      <c r="I166" s="23"/>
      <c r="J166" s="23"/>
      <c r="K166" s="23"/>
      <c r="L166" s="23"/>
      <c r="M166" s="34"/>
      <c r="N166" s="22"/>
    </row>
    <row r="167" spans="1:14">
      <c r="A167" s="22"/>
      <c r="B167" s="23"/>
      <c r="C167" s="23"/>
      <c r="D167" s="33"/>
      <c r="E167" s="23"/>
      <c r="F167" s="23"/>
      <c r="G167" s="23"/>
      <c r="H167" s="23"/>
      <c r="I167" s="23"/>
      <c r="J167" s="23"/>
      <c r="K167" s="23"/>
      <c r="L167" s="23"/>
      <c r="M167" s="34"/>
      <c r="N167" s="22"/>
    </row>
    <row r="168" spans="1:14">
      <c r="A168" s="22"/>
      <c r="B168" s="23"/>
      <c r="C168" s="23"/>
      <c r="D168" s="33"/>
      <c r="E168" s="23"/>
      <c r="F168" s="23"/>
      <c r="G168" s="23"/>
      <c r="H168" s="23"/>
      <c r="I168" s="23"/>
      <c r="J168" s="23"/>
      <c r="K168" s="23"/>
      <c r="L168" s="23"/>
      <c r="M168" s="34"/>
      <c r="N168" s="22"/>
    </row>
    <row r="169" spans="1:14">
      <c r="A169" s="22"/>
      <c r="B169" s="23"/>
      <c r="C169" s="23"/>
      <c r="D169" s="33"/>
      <c r="E169" s="23"/>
      <c r="F169" s="23"/>
      <c r="G169" s="23"/>
      <c r="H169" s="23"/>
      <c r="I169" s="23"/>
      <c r="J169" s="23"/>
      <c r="K169" s="23"/>
      <c r="L169" s="23"/>
      <c r="M169" s="34"/>
      <c r="N169" s="22"/>
    </row>
    <row r="170" spans="1:14">
      <c r="A170" s="22"/>
      <c r="B170" s="23"/>
      <c r="C170" s="23"/>
      <c r="D170" s="33"/>
      <c r="E170" s="23"/>
      <c r="F170" s="23"/>
      <c r="G170" s="23"/>
      <c r="H170" s="23"/>
      <c r="I170" s="23"/>
      <c r="J170" s="23"/>
      <c r="K170" s="23"/>
      <c r="L170" s="23"/>
      <c r="M170" s="34"/>
      <c r="N170" s="22"/>
    </row>
    <row r="171" spans="1:14">
      <c r="A171" s="22"/>
      <c r="B171" s="23"/>
      <c r="C171" s="23"/>
      <c r="D171" s="33"/>
      <c r="E171" s="23"/>
      <c r="F171" s="23"/>
      <c r="G171" s="23"/>
      <c r="H171" s="23"/>
      <c r="I171" s="23"/>
      <c r="J171" s="23"/>
      <c r="K171" s="23"/>
      <c r="L171" s="23"/>
      <c r="M171" s="34"/>
      <c r="N171" s="22"/>
    </row>
    <row r="172" spans="1:14">
      <c r="A172" s="22"/>
      <c r="B172" s="23"/>
      <c r="C172" s="23"/>
      <c r="D172" s="33"/>
      <c r="E172" s="23"/>
      <c r="F172" s="23"/>
      <c r="G172" s="23"/>
      <c r="H172" s="23"/>
      <c r="I172" s="23"/>
      <c r="J172" s="23"/>
      <c r="K172" s="23"/>
      <c r="L172" s="23"/>
      <c r="M172" s="34"/>
      <c r="N172" s="22"/>
    </row>
    <row r="173" spans="1:14">
      <c r="A173" s="22"/>
      <c r="B173" s="23"/>
      <c r="C173" s="23"/>
      <c r="D173" s="33"/>
      <c r="E173" s="23"/>
      <c r="F173" s="23"/>
      <c r="G173" s="23"/>
      <c r="H173" s="23"/>
      <c r="I173" s="23"/>
      <c r="J173" s="23"/>
      <c r="K173" s="23"/>
      <c r="L173" s="23"/>
      <c r="M173" s="34"/>
      <c r="N173" s="22"/>
    </row>
    <row r="174" spans="1:14">
      <c r="A174" s="22"/>
      <c r="B174" s="23"/>
      <c r="C174" s="23"/>
      <c r="D174" s="33"/>
      <c r="E174" s="23"/>
      <c r="F174" s="23"/>
      <c r="G174" s="23"/>
      <c r="H174" s="23"/>
      <c r="I174" s="23"/>
      <c r="J174" s="23"/>
      <c r="K174" s="23"/>
      <c r="L174" s="23"/>
      <c r="M174" s="34"/>
      <c r="N174" s="22"/>
    </row>
    <row r="175" spans="1:14">
      <c r="A175" s="22"/>
      <c r="B175" s="23"/>
      <c r="C175" s="23"/>
      <c r="D175" s="33"/>
      <c r="E175" s="23"/>
      <c r="F175" s="23"/>
      <c r="G175" s="23"/>
      <c r="H175" s="23"/>
      <c r="I175" s="23"/>
      <c r="J175" s="23"/>
      <c r="K175" s="23"/>
      <c r="L175" s="23"/>
      <c r="M175" s="34"/>
    </row>
    <row r="176" spans="1:14">
      <c r="A176" s="22"/>
      <c r="B176" s="23"/>
      <c r="C176" s="23"/>
      <c r="D176" s="33"/>
      <c r="E176" s="23"/>
      <c r="F176" s="23"/>
      <c r="G176" s="23"/>
      <c r="H176" s="23"/>
      <c r="I176" s="23"/>
      <c r="J176" s="23"/>
      <c r="K176" s="23"/>
      <c r="L176" s="23"/>
      <c r="M176" s="34"/>
    </row>
    <row r="177" spans="1:13">
      <c r="A177" s="22"/>
      <c r="B177" s="23"/>
      <c r="C177" s="23"/>
      <c r="D177" s="33"/>
      <c r="E177" s="23"/>
      <c r="F177" s="23"/>
      <c r="G177" s="23"/>
      <c r="H177" s="23"/>
      <c r="I177" s="23"/>
      <c r="J177" s="23"/>
      <c r="K177" s="23"/>
      <c r="L177" s="23"/>
      <c r="M177" s="34"/>
    </row>
    <row r="178" spans="1:13">
      <c r="A178" s="22"/>
      <c r="B178" s="23"/>
      <c r="C178" s="23"/>
      <c r="D178" s="33"/>
      <c r="E178" s="23"/>
      <c r="F178" s="23"/>
      <c r="G178" s="23"/>
      <c r="H178" s="23"/>
      <c r="I178" s="23"/>
      <c r="J178" s="23"/>
      <c r="K178" s="23"/>
      <c r="L178" s="23"/>
      <c r="M178" s="34"/>
    </row>
    <row r="179" spans="1:13">
      <c r="A179" s="22"/>
      <c r="B179" s="23"/>
      <c r="C179" s="23"/>
      <c r="D179" s="33"/>
      <c r="E179" s="23"/>
      <c r="F179" s="23"/>
      <c r="G179" s="23"/>
      <c r="H179" s="23"/>
      <c r="I179" s="23"/>
      <c r="J179" s="23"/>
      <c r="K179" s="23"/>
      <c r="L179" s="23"/>
      <c r="M179" s="34"/>
    </row>
    <row r="180" spans="1:13">
      <c r="A180" s="22"/>
      <c r="B180" s="23"/>
      <c r="C180" s="23"/>
      <c r="D180" s="33"/>
      <c r="E180" s="23"/>
      <c r="F180" s="23"/>
      <c r="G180" s="23"/>
      <c r="H180" s="23"/>
      <c r="I180" s="23"/>
      <c r="J180" s="23"/>
      <c r="K180" s="23"/>
      <c r="L180" s="23"/>
      <c r="M180" s="34"/>
    </row>
    <row r="181" spans="1:13">
      <c r="A181" s="22"/>
      <c r="B181" s="23"/>
      <c r="C181" s="23"/>
      <c r="D181" s="33"/>
      <c r="E181" s="23"/>
      <c r="F181" s="23"/>
      <c r="G181" s="23"/>
      <c r="H181" s="23"/>
      <c r="I181" s="23"/>
      <c r="J181" s="23"/>
      <c r="K181" s="23"/>
      <c r="L181" s="23"/>
      <c r="M181" s="34"/>
    </row>
    <row r="182" spans="1:13">
      <c r="A182" s="22"/>
      <c r="B182" s="23"/>
      <c r="C182" s="23"/>
      <c r="D182" s="33"/>
      <c r="E182" s="23"/>
      <c r="F182" s="23"/>
      <c r="G182" s="23"/>
      <c r="H182" s="23"/>
      <c r="I182" s="23"/>
      <c r="J182" s="23"/>
      <c r="K182" s="23"/>
      <c r="L182" s="23"/>
      <c r="M182" s="34"/>
    </row>
    <row r="183" spans="1:13">
      <c r="A183" s="22"/>
      <c r="B183" s="23"/>
      <c r="C183" s="23"/>
      <c r="D183" s="33"/>
      <c r="E183" s="23"/>
      <c r="F183" s="23"/>
      <c r="G183" s="23"/>
      <c r="H183" s="23"/>
      <c r="I183" s="23"/>
      <c r="J183" s="23"/>
      <c r="K183" s="23"/>
      <c r="L183" s="23"/>
      <c r="M183" s="34"/>
    </row>
    <row r="184" spans="1:13">
      <c r="A184" s="22"/>
      <c r="B184" s="23"/>
      <c r="C184" s="23"/>
      <c r="D184" s="33"/>
      <c r="E184" s="23"/>
      <c r="F184" s="23"/>
      <c r="G184" s="23"/>
      <c r="H184" s="23"/>
      <c r="I184" s="23"/>
      <c r="J184" s="23"/>
      <c r="K184" s="23"/>
      <c r="L184" s="23"/>
      <c r="M184" s="34"/>
    </row>
    <row r="185" spans="1:13">
      <c r="A185" s="22"/>
      <c r="B185" s="23"/>
      <c r="C185" s="23"/>
      <c r="D185" s="33"/>
      <c r="E185" s="23"/>
      <c r="F185" s="23"/>
      <c r="G185" s="23"/>
      <c r="H185" s="23"/>
      <c r="I185" s="23"/>
      <c r="J185" s="23"/>
      <c r="K185" s="23"/>
      <c r="L185" s="23"/>
      <c r="M185" s="34"/>
    </row>
    <row r="186" spans="1:13">
      <c r="A186" s="22"/>
      <c r="B186" s="23"/>
      <c r="C186" s="23"/>
      <c r="D186" s="33"/>
      <c r="E186" s="23"/>
      <c r="F186" s="23"/>
      <c r="G186" s="23"/>
      <c r="H186" s="23"/>
      <c r="I186" s="23"/>
      <c r="J186" s="23"/>
      <c r="K186" s="23"/>
      <c r="L186" s="23"/>
      <c r="M186" s="34"/>
    </row>
    <row r="187" spans="1:13">
      <c r="A187" s="22"/>
      <c r="B187" s="23"/>
      <c r="C187" s="23"/>
      <c r="D187" s="33"/>
      <c r="E187" s="23"/>
      <c r="F187" s="23"/>
      <c r="G187" s="23"/>
      <c r="H187" s="23"/>
      <c r="I187" s="23"/>
      <c r="J187" s="23"/>
      <c r="K187" s="23"/>
      <c r="L187" s="23"/>
      <c r="M187" s="34"/>
    </row>
    <row r="188" spans="1:13">
      <c r="A188" s="22"/>
      <c r="B188" s="23"/>
      <c r="C188" s="23"/>
      <c r="D188" s="33"/>
      <c r="E188" s="23"/>
      <c r="F188" s="23"/>
      <c r="G188" s="23"/>
      <c r="H188" s="23"/>
      <c r="I188" s="23"/>
      <c r="J188" s="23"/>
      <c r="K188" s="23"/>
      <c r="L188" s="23"/>
      <c r="M188" s="34"/>
    </row>
    <row r="189" spans="1:13">
      <c r="A189" s="22"/>
      <c r="B189" s="23"/>
      <c r="C189" s="23"/>
      <c r="D189" s="33"/>
      <c r="E189" s="23"/>
      <c r="F189" s="23"/>
      <c r="G189" s="23"/>
      <c r="H189" s="23"/>
      <c r="I189" s="23"/>
      <c r="J189" s="23"/>
      <c r="K189" s="23"/>
      <c r="L189" s="23"/>
      <c r="M189" s="34"/>
    </row>
    <row r="190" spans="1:13">
      <c r="A190" s="22"/>
      <c r="B190" s="23"/>
      <c r="C190" s="23"/>
      <c r="D190" s="33"/>
      <c r="E190" s="23"/>
      <c r="F190" s="23"/>
      <c r="G190" s="23"/>
      <c r="H190" s="23"/>
      <c r="I190" s="23"/>
      <c r="J190" s="23"/>
      <c r="K190" s="23"/>
      <c r="L190" s="23"/>
      <c r="M190" s="34"/>
    </row>
    <row r="191" spans="1:13">
      <c r="A191" s="22"/>
      <c r="B191" s="23"/>
      <c r="C191" s="23"/>
      <c r="D191" s="33"/>
      <c r="E191" s="23"/>
      <c r="F191" s="23"/>
      <c r="G191" s="23"/>
      <c r="H191" s="23"/>
      <c r="I191" s="23"/>
      <c r="J191" s="23"/>
      <c r="K191" s="23"/>
      <c r="L191" s="23"/>
      <c r="M191" s="34"/>
    </row>
    <row r="192" spans="1:13">
      <c r="A192" s="22"/>
      <c r="B192" s="23"/>
      <c r="C192" s="23"/>
      <c r="D192" s="33"/>
      <c r="E192" s="23"/>
      <c r="F192" s="23"/>
      <c r="G192" s="23"/>
      <c r="H192" s="23"/>
      <c r="I192" s="23"/>
      <c r="J192" s="23"/>
      <c r="K192" s="23"/>
      <c r="L192" s="23"/>
      <c r="M192" s="34"/>
    </row>
    <row r="193" spans="1:13">
      <c r="A193" s="22"/>
      <c r="B193" s="23"/>
      <c r="C193" s="23"/>
      <c r="D193" s="33"/>
      <c r="E193" s="23"/>
      <c r="F193" s="23"/>
      <c r="G193" s="23"/>
      <c r="H193" s="23"/>
      <c r="I193" s="23"/>
      <c r="J193" s="23"/>
      <c r="K193" s="23"/>
      <c r="L193" s="23"/>
      <c r="M193" s="34"/>
    </row>
    <row r="194" spans="1:13">
      <c r="A194" s="22"/>
      <c r="B194" s="23"/>
      <c r="C194" s="23"/>
      <c r="D194" s="33"/>
      <c r="E194" s="23"/>
      <c r="F194" s="23"/>
      <c r="G194" s="23"/>
      <c r="H194" s="23"/>
      <c r="I194" s="23"/>
      <c r="J194" s="23"/>
      <c r="K194" s="23"/>
      <c r="L194" s="23"/>
      <c r="M194" s="34"/>
    </row>
    <row r="195" spans="1:13">
      <c r="A195" s="22"/>
      <c r="B195" s="23"/>
      <c r="C195" s="23"/>
      <c r="D195" s="33"/>
      <c r="E195" s="23"/>
      <c r="F195" s="23"/>
      <c r="G195" s="23"/>
      <c r="H195" s="23"/>
      <c r="I195" s="23"/>
      <c r="J195" s="23"/>
      <c r="K195" s="23"/>
      <c r="L195" s="23"/>
      <c r="M195" s="34"/>
    </row>
    <row r="196" spans="1:13">
      <c r="A196" s="22"/>
      <c r="B196" s="23"/>
      <c r="C196" s="23"/>
      <c r="D196" s="33"/>
      <c r="E196" s="23"/>
      <c r="F196" s="23"/>
      <c r="G196" s="23"/>
      <c r="H196" s="23"/>
      <c r="I196" s="23"/>
      <c r="J196" s="23"/>
      <c r="K196" s="23"/>
      <c r="L196" s="23"/>
      <c r="M196" s="34"/>
    </row>
    <row r="197" spans="1:13">
      <c r="A197" s="22"/>
      <c r="B197" s="23"/>
      <c r="C197" s="23"/>
      <c r="D197" s="33"/>
      <c r="E197" s="23"/>
      <c r="F197" s="23"/>
      <c r="G197" s="23"/>
      <c r="H197" s="23"/>
      <c r="I197" s="23"/>
      <c r="J197" s="23"/>
      <c r="K197" s="23"/>
      <c r="L197" s="23"/>
      <c r="M197" s="34"/>
    </row>
    <row r="198" spans="1:13">
      <c r="A198" s="22"/>
      <c r="B198" s="23"/>
      <c r="C198" s="23"/>
      <c r="D198" s="33"/>
      <c r="E198" s="23"/>
      <c r="F198" s="23"/>
      <c r="G198" s="23"/>
      <c r="H198" s="23"/>
      <c r="I198" s="23"/>
      <c r="J198" s="23"/>
      <c r="K198" s="23"/>
      <c r="L198" s="23"/>
      <c r="M198" s="34"/>
    </row>
    <row r="199" spans="1:13">
      <c r="A199" s="22"/>
      <c r="B199" s="23"/>
      <c r="C199" s="23"/>
      <c r="D199" s="33"/>
      <c r="E199" s="23"/>
      <c r="F199" s="23"/>
      <c r="G199" s="23"/>
      <c r="H199" s="23"/>
      <c r="I199" s="23"/>
      <c r="J199" s="23"/>
      <c r="K199" s="23"/>
      <c r="L199" s="23"/>
      <c r="M199" s="34"/>
    </row>
    <row r="200" spans="1:13">
      <c r="A200" s="22"/>
      <c r="B200" s="23"/>
      <c r="C200" s="23"/>
      <c r="D200" s="33"/>
      <c r="E200" s="23"/>
      <c r="F200" s="23"/>
      <c r="G200" s="23"/>
      <c r="H200" s="23"/>
      <c r="I200" s="23"/>
      <c r="J200" s="23"/>
      <c r="K200" s="23"/>
      <c r="L200" s="23"/>
      <c r="M200" s="34"/>
    </row>
    <row r="201" spans="1:13">
      <c r="A201" s="22"/>
      <c r="B201" s="23"/>
      <c r="C201" s="23"/>
      <c r="D201" s="33"/>
      <c r="E201" s="23"/>
      <c r="F201" s="23"/>
      <c r="G201" s="23"/>
      <c r="H201" s="23"/>
      <c r="I201" s="23"/>
      <c r="J201" s="23"/>
      <c r="K201" s="23"/>
      <c r="L201" s="23"/>
      <c r="M201" s="34"/>
    </row>
    <row r="202" spans="1:13">
      <c r="A202" s="22"/>
      <c r="B202" s="23"/>
      <c r="C202" s="23"/>
      <c r="D202" s="33"/>
      <c r="E202" s="23"/>
      <c r="F202" s="23"/>
      <c r="G202" s="23"/>
      <c r="H202" s="23"/>
      <c r="I202" s="23"/>
      <c r="J202" s="23"/>
      <c r="K202" s="23"/>
      <c r="L202" s="23"/>
      <c r="M202" s="34"/>
    </row>
    <row r="203" spans="1:13">
      <c r="A203" s="22"/>
      <c r="B203" s="23"/>
      <c r="C203" s="23"/>
      <c r="D203" s="33"/>
      <c r="E203" s="23"/>
      <c r="F203" s="23"/>
      <c r="G203" s="23"/>
      <c r="H203" s="23"/>
      <c r="I203" s="23"/>
      <c r="J203" s="23"/>
      <c r="K203" s="23"/>
      <c r="L203" s="23"/>
      <c r="M203" s="34"/>
    </row>
    <row r="204" spans="1:13">
      <c r="A204" s="22"/>
      <c r="B204" s="23"/>
      <c r="C204" s="23"/>
      <c r="D204" s="33"/>
      <c r="E204" s="23"/>
      <c r="F204" s="23"/>
      <c r="G204" s="23"/>
      <c r="H204" s="23"/>
      <c r="I204" s="23"/>
      <c r="J204" s="23"/>
      <c r="K204" s="23"/>
      <c r="L204" s="23"/>
      <c r="M204" s="34"/>
    </row>
    <row r="205" spans="1:13">
      <c r="A205" s="22"/>
      <c r="B205" s="23"/>
      <c r="C205" s="23"/>
      <c r="D205" s="33"/>
      <c r="E205" s="23"/>
      <c r="F205" s="23"/>
      <c r="G205" s="23"/>
      <c r="H205" s="23"/>
      <c r="I205" s="23"/>
      <c r="J205" s="23"/>
      <c r="K205" s="23"/>
      <c r="L205" s="23"/>
      <c r="M205" s="34"/>
    </row>
    <row r="206" spans="1:13">
      <c r="A206" s="22"/>
      <c r="B206" s="23"/>
      <c r="C206" s="23"/>
      <c r="D206" s="33"/>
      <c r="E206" s="23"/>
      <c r="F206" s="23"/>
      <c r="G206" s="23"/>
      <c r="H206" s="23"/>
      <c r="I206" s="23"/>
      <c r="J206" s="23"/>
      <c r="K206" s="23"/>
      <c r="L206" s="23"/>
      <c r="M206" s="34"/>
    </row>
    <row r="207" spans="1:13">
      <c r="A207" s="22"/>
      <c r="B207" s="23"/>
      <c r="C207" s="23"/>
      <c r="D207" s="33"/>
      <c r="E207" s="23"/>
      <c r="F207" s="23"/>
      <c r="G207" s="23"/>
      <c r="H207" s="23"/>
      <c r="I207" s="23"/>
      <c r="J207" s="23"/>
      <c r="K207" s="23"/>
      <c r="L207" s="23"/>
      <c r="M207" s="34"/>
    </row>
    <row r="208" spans="1:13">
      <c r="A208" s="22"/>
      <c r="B208" s="23"/>
      <c r="C208" s="23"/>
      <c r="D208" s="33"/>
      <c r="E208" s="23"/>
      <c r="F208" s="23"/>
      <c r="G208" s="23"/>
      <c r="H208" s="23"/>
      <c r="I208" s="23"/>
      <c r="J208" s="23"/>
      <c r="K208" s="23"/>
      <c r="L208" s="23"/>
      <c r="M208" s="34"/>
    </row>
    <row r="209" spans="1:13">
      <c r="A209" s="22"/>
      <c r="B209" s="23"/>
      <c r="C209" s="23"/>
      <c r="D209" s="33"/>
      <c r="E209" s="23"/>
      <c r="F209" s="23"/>
      <c r="G209" s="23"/>
      <c r="H209" s="23"/>
      <c r="I209" s="23"/>
      <c r="J209" s="23"/>
      <c r="K209" s="23"/>
      <c r="L209" s="23"/>
      <c r="M209" s="34"/>
    </row>
    <row r="210" spans="1:13">
      <c r="A210" s="22"/>
      <c r="B210" s="23"/>
      <c r="C210" s="23"/>
      <c r="D210" s="33"/>
      <c r="E210" s="23"/>
      <c r="F210" s="23"/>
      <c r="G210" s="23"/>
      <c r="H210" s="23"/>
      <c r="I210" s="23"/>
      <c r="J210" s="23"/>
      <c r="K210" s="23"/>
      <c r="L210" s="23"/>
      <c r="M210" s="34"/>
    </row>
    <row r="211" spans="1:13">
      <c r="A211" s="22"/>
      <c r="B211" s="23"/>
      <c r="C211" s="23"/>
      <c r="D211" s="33"/>
      <c r="E211" s="23"/>
      <c r="F211" s="23"/>
      <c r="G211" s="23"/>
      <c r="H211" s="23"/>
      <c r="I211" s="23"/>
      <c r="J211" s="23"/>
      <c r="K211" s="23"/>
      <c r="L211" s="23"/>
      <c r="M211" s="34"/>
    </row>
  </sheetData>
  <mergeCells count="13">
    <mergeCell ref="K2:N2"/>
    <mergeCell ref="N5:N6"/>
    <mergeCell ref="D6:E6"/>
    <mergeCell ref="A8:N8"/>
    <mergeCell ref="A5:A6"/>
    <mergeCell ref="B5:B6"/>
    <mergeCell ref="C5:C6"/>
    <mergeCell ref="F5:J5"/>
    <mergeCell ref="K5:K6"/>
    <mergeCell ref="L5:L6"/>
    <mergeCell ref="M5:M6"/>
    <mergeCell ref="A86:N86"/>
    <mergeCell ref="A4:N4"/>
  </mergeCells>
  <phoneticPr fontId="19" type="noConversion"/>
  <printOptions horizontalCentered="1"/>
  <pageMargins left="0.39370078740157483" right="0.27559055118110237" top="1.0236220472440944" bottom="0.35433070866141736" header="0.86614173228346458" footer="0.19685039370078741"/>
  <pageSetup paperSize="9" scale="92" orientation="landscape" r:id="rId1"/>
  <headerFooter differentFirst="1" alignWithMargins="0">
    <oddHeader>&amp;C&amp;9&amp;P</oddHeader>
    <oddFooter>&amp;R&amp;9ДЦОП з біатлону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O233"/>
  <sheetViews>
    <sheetView tabSelected="1" view="pageBreakPreview" zoomScale="110" zoomScaleNormal="100" zoomScaleSheetLayoutView="110" workbookViewId="0">
      <selection activeCell="D194" sqref="D194"/>
    </sheetView>
  </sheetViews>
  <sheetFormatPr defaultColWidth="10.5546875" defaultRowHeight="10.199999999999999"/>
  <cols>
    <col min="1" max="1" width="37.5546875" style="28" customWidth="1"/>
    <col min="2" max="2" width="10.5546875" style="29" customWidth="1"/>
    <col min="3" max="3" width="5.109375" style="29" customWidth="1"/>
    <col min="4" max="4" width="21.88671875" style="28" customWidth="1"/>
    <col min="5" max="5" width="12.33203125" style="36" customWidth="1"/>
    <col min="6" max="6" width="7.5546875" style="30" customWidth="1"/>
    <col min="7" max="7" width="6.109375" style="30" customWidth="1"/>
    <col min="8" max="9" width="5.44140625" style="30" customWidth="1"/>
    <col min="10" max="10" width="6.88671875" style="30" customWidth="1"/>
    <col min="11" max="11" width="6.33203125" style="30" customWidth="1"/>
    <col min="12" max="12" width="8.33203125" style="30" customWidth="1"/>
    <col min="13" max="13" width="9.5546875" style="31" customWidth="1"/>
    <col min="14" max="14" width="11.109375" style="32" customWidth="1"/>
    <col min="15" max="15" width="10.5546875" style="316"/>
    <col min="16" max="16384" width="10.5546875" style="28"/>
  </cols>
  <sheetData>
    <row r="1" spans="1:15" s="1" customFormat="1" ht="17.25" customHeight="1">
      <c r="E1" s="133"/>
      <c r="F1" s="131"/>
      <c r="G1" s="131"/>
      <c r="H1" s="131"/>
      <c r="I1" s="131"/>
      <c r="J1" s="131"/>
      <c r="K1" s="132" t="s">
        <v>0</v>
      </c>
      <c r="L1" s="132"/>
      <c r="M1" s="66"/>
      <c r="N1" s="67"/>
      <c r="O1" s="309"/>
    </row>
    <row r="2" spans="1:15" s="1" customFormat="1" ht="47.25" customHeight="1">
      <c r="B2" s="2"/>
      <c r="C2" s="2"/>
      <c r="E2" s="133"/>
      <c r="F2" s="134"/>
      <c r="G2" s="134"/>
      <c r="H2" s="134"/>
      <c r="I2" s="134"/>
      <c r="J2" s="134"/>
      <c r="K2" s="399" t="s">
        <v>75</v>
      </c>
      <c r="L2" s="399"/>
      <c r="M2" s="399"/>
      <c r="N2" s="399"/>
      <c r="O2" s="310"/>
    </row>
    <row r="3" spans="1:15" s="1" customFormat="1" ht="14.25" customHeight="1">
      <c r="B3" s="2"/>
      <c r="C3" s="2"/>
      <c r="E3" s="133"/>
      <c r="F3" s="134"/>
      <c r="G3" s="134"/>
      <c r="H3" s="134"/>
      <c r="I3" s="134"/>
      <c r="J3" s="134"/>
      <c r="K3" s="135"/>
      <c r="L3" s="135"/>
      <c r="M3" s="4"/>
      <c r="N3" s="4"/>
      <c r="O3" s="311"/>
    </row>
    <row r="4" spans="1:15" s="5" customFormat="1" ht="24" customHeight="1" thickBot="1">
      <c r="A4" s="398" t="s">
        <v>76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12"/>
    </row>
    <row r="5" spans="1:15" s="9" customFormat="1" ht="24" customHeight="1" thickBot="1">
      <c r="A5" s="403" t="s">
        <v>1</v>
      </c>
      <c r="B5" s="393" t="s">
        <v>2</v>
      </c>
      <c r="C5" s="403" t="s">
        <v>3</v>
      </c>
      <c r="D5" s="6" t="s">
        <v>73</v>
      </c>
      <c r="E5" s="7" t="s">
        <v>5</v>
      </c>
      <c r="F5" s="400" t="s">
        <v>6</v>
      </c>
      <c r="G5" s="405"/>
      <c r="H5" s="405"/>
      <c r="I5" s="405"/>
      <c r="J5" s="401"/>
      <c r="K5" s="411" t="s">
        <v>7</v>
      </c>
      <c r="L5" s="393" t="s">
        <v>8</v>
      </c>
      <c r="M5" s="393" t="s">
        <v>9</v>
      </c>
      <c r="N5" s="393" t="s">
        <v>10</v>
      </c>
      <c r="O5" s="313"/>
    </row>
    <row r="6" spans="1:15" s="9" customFormat="1" ht="24" customHeight="1" thickBot="1">
      <c r="A6" s="404"/>
      <c r="B6" s="394"/>
      <c r="C6" s="404"/>
      <c r="D6" s="400" t="s">
        <v>74</v>
      </c>
      <c r="E6" s="401"/>
      <c r="F6" s="10" t="s">
        <v>12</v>
      </c>
      <c r="G6" s="10" t="s">
        <v>13</v>
      </c>
      <c r="H6" s="8" t="s">
        <v>14</v>
      </c>
      <c r="I6" s="10" t="s">
        <v>15</v>
      </c>
      <c r="J6" s="10" t="s">
        <v>16</v>
      </c>
      <c r="K6" s="412"/>
      <c r="L6" s="394"/>
      <c r="M6" s="394"/>
      <c r="N6" s="394"/>
      <c r="O6" s="313"/>
    </row>
    <row r="7" spans="1:15" s="9" customFormat="1" ht="9" customHeight="1">
      <c r="A7" s="64"/>
      <c r="B7" s="64"/>
      <c r="C7" s="64"/>
      <c r="D7" s="62"/>
      <c r="E7" s="142"/>
      <c r="F7" s="62"/>
      <c r="G7" s="62"/>
      <c r="H7" s="62"/>
      <c r="I7" s="62"/>
      <c r="J7" s="62"/>
      <c r="K7" s="64"/>
      <c r="L7" s="64"/>
      <c r="M7" s="63"/>
      <c r="N7" s="63"/>
      <c r="O7" s="313"/>
    </row>
    <row r="8" spans="1:15" s="80" customFormat="1" ht="28.95" customHeight="1">
      <c r="A8" s="415" t="s">
        <v>55</v>
      </c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314"/>
    </row>
    <row r="9" spans="1:15" s="80" customFormat="1" ht="18" customHeight="1">
      <c r="A9" s="415" t="s">
        <v>54</v>
      </c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314"/>
    </row>
    <row r="11" spans="1:15" s="292" customFormat="1" ht="13.8">
      <c r="A11" s="414" t="s">
        <v>326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315"/>
    </row>
    <row r="12" spans="1:15" ht="39.6">
      <c r="A12" s="201" t="s">
        <v>327</v>
      </c>
      <c r="B12" s="151" t="s">
        <v>328</v>
      </c>
      <c r="C12" s="151">
        <v>9</v>
      </c>
      <c r="D12" s="181" t="s">
        <v>66</v>
      </c>
      <c r="E12" s="181"/>
      <c r="F12" s="47">
        <v>10</v>
      </c>
      <c r="G12" s="47">
        <v>3</v>
      </c>
      <c r="H12" s="47">
        <v>0</v>
      </c>
      <c r="I12" s="47">
        <v>0</v>
      </c>
      <c r="J12" s="151">
        <f t="shared" ref="J12:J31" si="0">F12+G12</f>
        <v>13</v>
      </c>
      <c r="K12" s="151"/>
      <c r="L12" s="47">
        <v>3401220</v>
      </c>
      <c r="M12" s="151">
        <f t="shared" ref="M12:M31" si="1">J12*C12</f>
        <v>117</v>
      </c>
      <c r="N12" s="224"/>
    </row>
    <row r="13" spans="1:15" ht="26.4">
      <c r="A13" s="199" t="s">
        <v>329</v>
      </c>
      <c r="B13" s="185" t="s">
        <v>330</v>
      </c>
      <c r="C13" s="151">
        <v>16</v>
      </c>
      <c r="D13" s="172" t="s">
        <v>331</v>
      </c>
      <c r="E13" s="172"/>
      <c r="F13" s="47">
        <v>4</v>
      </c>
      <c r="G13" s="47">
        <v>2</v>
      </c>
      <c r="H13" s="47">
        <v>0</v>
      </c>
      <c r="I13" s="47">
        <v>0</v>
      </c>
      <c r="J13" s="151">
        <f t="shared" si="0"/>
        <v>6</v>
      </c>
      <c r="K13" s="151"/>
      <c r="L13" s="47">
        <v>3401220</v>
      </c>
      <c r="M13" s="151">
        <f t="shared" si="1"/>
        <v>96</v>
      </c>
      <c r="N13" s="224"/>
    </row>
    <row r="14" spans="1:15" ht="39.6">
      <c r="A14" s="199" t="s">
        <v>327</v>
      </c>
      <c r="B14" s="185" t="s">
        <v>332</v>
      </c>
      <c r="C14" s="151">
        <v>6</v>
      </c>
      <c r="D14" s="172" t="s">
        <v>333</v>
      </c>
      <c r="E14" s="172"/>
      <c r="F14" s="47">
        <v>10</v>
      </c>
      <c r="G14" s="47">
        <v>3</v>
      </c>
      <c r="H14" s="47">
        <v>0</v>
      </c>
      <c r="I14" s="47">
        <v>0</v>
      </c>
      <c r="J14" s="151">
        <f t="shared" si="0"/>
        <v>13</v>
      </c>
      <c r="K14" s="151"/>
      <c r="L14" s="47">
        <v>3401220</v>
      </c>
      <c r="M14" s="151">
        <f t="shared" si="1"/>
        <v>78</v>
      </c>
      <c r="N14" s="224"/>
    </row>
    <row r="15" spans="1:15" ht="39.6">
      <c r="A15" s="199" t="s">
        <v>327</v>
      </c>
      <c r="B15" s="151" t="s">
        <v>334</v>
      </c>
      <c r="C15" s="151">
        <v>11</v>
      </c>
      <c r="D15" s="181" t="s">
        <v>66</v>
      </c>
      <c r="E15" s="181"/>
      <c r="F15" s="47">
        <v>10</v>
      </c>
      <c r="G15" s="47">
        <v>3</v>
      </c>
      <c r="H15" s="47">
        <v>0</v>
      </c>
      <c r="I15" s="47">
        <v>0</v>
      </c>
      <c r="J15" s="151">
        <f t="shared" si="0"/>
        <v>13</v>
      </c>
      <c r="K15" s="151"/>
      <c r="L15" s="47">
        <v>3401220</v>
      </c>
      <c r="M15" s="151">
        <f t="shared" si="1"/>
        <v>143</v>
      </c>
      <c r="N15" s="224"/>
    </row>
    <row r="16" spans="1:15" ht="39.6">
      <c r="A16" s="199" t="s">
        <v>327</v>
      </c>
      <c r="B16" s="151" t="s">
        <v>335</v>
      </c>
      <c r="C16" s="151">
        <v>5</v>
      </c>
      <c r="D16" s="172" t="s">
        <v>45</v>
      </c>
      <c r="E16" s="172"/>
      <c r="F16" s="47">
        <v>2</v>
      </c>
      <c r="G16" s="47">
        <v>0</v>
      </c>
      <c r="H16" s="47">
        <v>0</v>
      </c>
      <c r="I16" s="47">
        <v>0</v>
      </c>
      <c r="J16" s="151">
        <f t="shared" si="0"/>
        <v>2</v>
      </c>
      <c r="K16" s="151"/>
      <c r="L16" s="47">
        <v>3401220</v>
      </c>
      <c r="M16" s="151">
        <f t="shared" si="1"/>
        <v>10</v>
      </c>
      <c r="N16" s="224"/>
    </row>
    <row r="17" spans="1:15" ht="39.6">
      <c r="A17" s="199" t="s">
        <v>327</v>
      </c>
      <c r="B17" s="151" t="s">
        <v>336</v>
      </c>
      <c r="C17" s="151">
        <v>15</v>
      </c>
      <c r="D17" s="181" t="s">
        <v>66</v>
      </c>
      <c r="E17" s="181"/>
      <c r="F17" s="47">
        <v>10</v>
      </c>
      <c r="G17" s="47">
        <v>3</v>
      </c>
      <c r="H17" s="47">
        <v>0</v>
      </c>
      <c r="I17" s="47">
        <v>0</v>
      </c>
      <c r="J17" s="151">
        <f t="shared" si="0"/>
        <v>13</v>
      </c>
      <c r="K17" s="151"/>
      <c r="L17" s="47">
        <v>3401220</v>
      </c>
      <c r="M17" s="151">
        <f t="shared" si="1"/>
        <v>195</v>
      </c>
      <c r="N17" s="224"/>
    </row>
    <row r="18" spans="1:15" s="22" customFormat="1" ht="39.6">
      <c r="A18" s="199" t="s">
        <v>327</v>
      </c>
      <c r="B18" s="151" t="s">
        <v>337</v>
      </c>
      <c r="C18" s="151">
        <v>11</v>
      </c>
      <c r="D18" s="181" t="s">
        <v>66</v>
      </c>
      <c r="E18" s="181"/>
      <c r="F18" s="47">
        <v>10</v>
      </c>
      <c r="G18" s="47">
        <v>3</v>
      </c>
      <c r="H18" s="47">
        <v>0</v>
      </c>
      <c r="I18" s="47">
        <v>0</v>
      </c>
      <c r="J18" s="151">
        <f t="shared" si="0"/>
        <v>13</v>
      </c>
      <c r="K18" s="151"/>
      <c r="L18" s="47">
        <v>3401220</v>
      </c>
      <c r="M18" s="151">
        <f t="shared" si="1"/>
        <v>143</v>
      </c>
      <c r="N18" s="224"/>
      <c r="O18" s="317"/>
    </row>
    <row r="19" spans="1:15" s="22" customFormat="1" ht="26.4">
      <c r="A19" s="199" t="s">
        <v>329</v>
      </c>
      <c r="B19" s="151" t="s">
        <v>338</v>
      </c>
      <c r="C19" s="151">
        <v>9</v>
      </c>
      <c r="D19" s="172" t="s">
        <v>339</v>
      </c>
      <c r="E19" s="172"/>
      <c r="F19" s="47">
        <v>4</v>
      </c>
      <c r="G19" s="47">
        <v>2</v>
      </c>
      <c r="H19" s="47">
        <v>0</v>
      </c>
      <c r="I19" s="47">
        <v>0</v>
      </c>
      <c r="J19" s="151">
        <f t="shared" si="0"/>
        <v>6</v>
      </c>
      <c r="K19" s="151"/>
      <c r="L19" s="47">
        <v>3401220</v>
      </c>
      <c r="M19" s="151">
        <f t="shared" si="1"/>
        <v>54</v>
      </c>
      <c r="N19" s="224"/>
      <c r="O19" s="317"/>
    </row>
    <row r="20" spans="1:15" ht="26.4">
      <c r="A20" s="199" t="s">
        <v>329</v>
      </c>
      <c r="B20" s="151" t="s">
        <v>340</v>
      </c>
      <c r="C20" s="151">
        <v>18</v>
      </c>
      <c r="D20" s="181" t="s">
        <v>66</v>
      </c>
      <c r="E20" s="181"/>
      <c r="F20" s="47">
        <v>10</v>
      </c>
      <c r="G20" s="47">
        <v>3</v>
      </c>
      <c r="H20" s="47">
        <v>0</v>
      </c>
      <c r="I20" s="47">
        <v>0</v>
      </c>
      <c r="J20" s="151">
        <f t="shared" si="0"/>
        <v>13</v>
      </c>
      <c r="K20" s="151"/>
      <c r="L20" s="47">
        <v>3401220</v>
      </c>
      <c r="M20" s="151">
        <f t="shared" si="1"/>
        <v>234</v>
      </c>
      <c r="N20" s="224"/>
    </row>
    <row r="21" spans="1:15" ht="26.4">
      <c r="A21" s="225" t="s">
        <v>329</v>
      </c>
      <c r="B21" s="180" t="s">
        <v>341</v>
      </c>
      <c r="C21" s="180">
        <v>5</v>
      </c>
      <c r="D21" s="169" t="s">
        <v>342</v>
      </c>
      <c r="E21" s="169"/>
      <c r="F21" s="180">
        <v>6</v>
      </c>
      <c r="G21" s="180">
        <v>2</v>
      </c>
      <c r="H21" s="180">
        <v>0</v>
      </c>
      <c r="I21" s="180">
        <v>0</v>
      </c>
      <c r="J21" s="151">
        <f t="shared" si="0"/>
        <v>8</v>
      </c>
      <c r="K21" s="151"/>
      <c r="L21" s="180">
        <v>3401220</v>
      </c>
      <c r="M21" s="151">
        <f t="shared" si="1"/>
        <v>40</v>
      </c>
      <c r="N21" s="226"/>
    </row>
    <row r="22" spans="1:15" ht="39.6">
      <c r="A22" s="199" t="s">
        <v>327</v>
      </c>
      <c r="B22" s="151" t="s">
        <v>343</v>
      </c>
      <c r="C22" s="151">
        <v>14</v>
      </c>
      <c r="D22" s="181" t="s">
        <v>66</v>
      </c>
      <c r="E22" s="181"/>
      <c r="F22" s="47">
        <v>10</v>
      </c>
      <c r="G22" s="47">
        <v>3</v>
      </c>
      <c r="H22" s="47">
        <v>0</v>
      </c>
      <c r="I22" s="47">
        <v>0</v>
      </c>
      <c r="J22" s="151">
        <f t="shared" si="0"/>
        <v>13</v>
      </c>
      <c r="K22" s="151"/>
      <c r="L22" s="47">
        <v>3401220</v>
      </c>
      <c r="M22" s="151">
        <f t="shared" si="1"/>
        <v>182</v>
      </c>
      <c r="N22" s="224"/>
    </row>
    <row r="23" spans="1:15" ht="39.6">
      <c r="A23" s="199" t="s">
        <v>327</v>
      </c>
      <c r="B23" s="185" t="s">
        <v>344</v>
      </c>
      <c r="C23" s="151">
        <v>12</v>
      </c>
      <c r="D23" s="172" t="s">
        <v>345</v>
      </c>
      <c r="E23" s="172"/>
      <c r="F23" s="47">
        <v>4</v>
      </c>
      <c r="G23" s="47">
        <v>2</v>
      </c>
      <c r="H23" s="47">
        <v>0</v>
      </c>
      <c r="I23" s="47">
        <v>0</v>
      </c>
      <c r="J23" s="151">
        <f t="shared" si="0"/>
        <v>6</v>
      </c>
      <c r="K23" s="151"/>
      <c r="L23" s="47">
        <v>3401220</v>
      </c>
      <c r="M23" s="151">
        <f t="shared" si="1"/>
        <v>72</v>
      </c>
      <c r="N23" s="224"/>
    </row>
    <row r="24" spans="1:15" ht="39.6">
      <c r="A24" s="46" t="s">
        <v>327</v>
      </c>
      <c r="B24" s="47" t="s">
        <v>346</v>
      </c>
      <c r="C24" s="47">
        <v>16</v>
      </c>
      <c r="D24" s="181" t="s">
        <v>66</v>
      </c>
      <c r="E24" s="181"/>
      <c r="F24" s="47">
        <v>10</v>
      </c>
      <c r="G24" s="47">
        <v>3</v>
      </c>
      <c r="H24" s="47">
        <v>0</v>
      </c>
      <c r="I24" s="47">
        <v>0</v>
      </c>
      <c r="J24" s="151">
        <f t="shared" si="0"/>
        <v>13</v>
      </c>
      <c r="K24" s="151"/>
      <c r="L24" s="47">
        <v>3401220</v>
      </c>
      <c r="M24" s="151">
        <f t="shared" si="1"/>
        <v>208</v>
      </c>
      <c r="N24" s="224"/>
    </row>
    <row r="25" spans="1:15" ht="39.6">
      <c r="A25" s="46" t="s">
        <v>327</v>
      </c>
      <c r="B25" s="47" t="s">
        <v>347</v>
      </c>
      <c r="C25" s="47">
        <v>16</v>
      </c>
      <c r="D25" s="76" t="s">
        <v>348</v>
      </c>
      <c r="E25" s="76"/>
      <c r="F25" s="47">
        <v>5</v>
      </c>
      <c r="G25" s="47">
        <v>1</v>
      </c>
      <c r="H25" s="47">
        <v>0</v>
      </c>
      <c r="I25" s="47">
        <v>0</v>
      </c>
      <c r="J25" s="151">
        <f t="shared" si="0"/>
        <v>6</v>
      </c>
      <c r="K25" s="151"/>
      <c r="L25" s="47">
        <v>3401220</v>
      </c>
      <c r="M25" s="151">
        <f t="shared" si="1"/>
        <v>96</v>
      </c>
      <c r="N25" s="224"/>
    </row>
    <row r="26" spans="1:15" ht="39.6">
      <c r="A26" s="46" t="s">
        <v>327</v>
      </c>
      <c r="B26" s="47" t="s">
        <v>349</v>
      </c>
      <c r="C26" s="47">
        <v>12</v>
      </c>
      <c r="D26" s="181" t="s">
        <v>66</v>
      </c>
      <c r="E26" s="181"/>
      <c r="F26" s="47">
        <v>10</v>
      </c>
      <c r="G26" s="47">
        <v>3</v>
      </c>
      <c r="H26" s="47">
        <v>0</v>
      </c>
      <c r="I26" s="47">
        <v>0</v>
      </c>
      <c r="J26" s="151">
        <f t="shared" si="0"/>
        <v>13</v>
      </c>
      <c r="K26" s="151"/>
      <c r="L26" s="47">
        <v>3401220</v>
      </c>
      <c r="M26" s="151">
        <f t="shared" si="1"/>
        <v>156</v>
      </c>
      <c r="N26" s="224"/>
    </row>
    <row r="27" spans="1:15" ht="26.4">
      <c r="A27" s="46" t="s">
        <v>329</v>
      </c>
      <c r="B27" s="47" t="s">
        <v>350</v>
      </c>
      <c r="C27" s="47">
        <v>12</v>
      </c>
      <c r="D27" s="76" t="s">
        <v>45</v>
      </c>
      <c r="E27" s="76"/>
      <c r="F27" s="47">
        <v>5</v>
      </c>
      <c r="G27" s="47">
        <v>1</v>
      </c>
      <c r="H27" s="47">
        <v>0</v>
      </c>
      <c r="I27" s="47">
        <v>0</v>
      </c>
      <c r="J27" s="151">
        <f t="shared" si="0"/>
        <v>6</v>
      </c>
      <c r="K27" s="151"/>
      <c r="L27" s="47">
        <v>3401220</v>
      </c>
      <c r="M27" s="151">
        <f t="shared" si="1"/>
        <v>72</v>
      </c>
      <c r="N27" s="224"/>
    </row>
    <row r="28" spans="1:15" ht="39.6">
      <c r="A28" s="46" t="s">
        <v>351</v>
      </c>
      <c r="B28" s="47" t="s">
        <v>352</v>
      </c>
      <c r="C28" s="47">
        <v>9</v>
      </c>
      <c r="D28" s="181" t="s">
        <v>66</v>
      </c>
      <c r="E28" s="181"/>
      <c r="F28" s="47">
        <v>10</v>
      </c>
      <c r="G28" s="47">
        <v>3</v>
      </c>
      <c r="H28" s="47">
        <v>0</v>
      </c>
      <c r="I28" s="47">
        <v>0</v>
      </c>
      <c r="J28" s="151">
        <f t="shared" si="0"/>
        <v>13</v>
      </c>
      <c r="K28" s="151"/>
      <c r="L28" s="47">
        <v>3401220</v>
      </c>
      <c r="M28" s="151">
        <f t="shared" si="1"/>
        <v>117</v>
      </c>
      <c r="N28" s="224"/>
    </row>
    <row r="29" spans="1:15" ht="26.4">
      <c r="A29" s="46" t="s">
        <v>353</v>
      </c>
      <c r="B29" s="47" t="s">
        <v>354</v>
      </c>
      <c r="C29" s="47">
        <v>16</v>
      </c>
      <c r="D29" s="76" t="s">
        <v>331</v>
      </c>
      <c r="E29" s="76"/>
      <c r="F29" s="47">
        <v>5</v>
      </c>
      <c r="G29" s="47">
        <v>1</v>
      </c>
      <c r="H29" s="47">
        <v>0</v>
      </c>
      <c r="I29" s="47">
        <v>0</v>
      </c>
      <c r="J29" s="151">
        <f t="shared" si="0"/>
        <v>6</v>
      </c>
      <c r="K29" s="151"/>
      <c r="L29" s="47">
        <v>3401220</v>
      </c>
      <c r="M29" s="151">
        <f t="shared" si="1"/>
        <v>96</v>
      </c>
      <c r="N29" s="224"/>
    </row>
    <row r="30" spans="1:15" ht="39.6">
      <c r="A30" s="46" t="s">
        <v>327</v>
      </c>
      <c r="B30" s="47" t="s">
        <v>355</v>
      </c>
      <c r="C30" s="47">
        <v>20</v>
      </c>
      <c r="D30" s="76" t="s">
        <v>331</v>
      </c>
      <c r="E30" s="76"/>
      <c r="F30" s="47">
        <v>5</v>
      </c>
      <c r="G30" s="47">
        <v>1</v>
      </c>
      <c r="H30" s="47">
        <v>0</v>
      </c>
      <c r="I30" s="47">
        <v>0</v>
      </c>
      <c r="J30" s="151">
        <f t="shared" si="0"/>
        <v>6</v>
      </c>
      <c r="K30" s="151"/>
      <c r="L30" s="47">
        <v>3401220</v>
      </c>
      <c r="M30" s="151">
        <f t="shared" si="1"/>
        <v>120</v>
      </c>
      <c r="N30" s="224"/>
    </row>
    <row r="31" spans="1:15" ht="39.6">
      <c r="A31" s="46" t="s">
        <v>327</v>
      </c>
      <c r="B31" s="180" t="s">
        <v>356</v>
      </c>
      <c r="C31" s="180">
        <v>15</v>
      </c>
      <c r="D31" s="169" t="s">
        <v>331</v>
      </c>
      <c r="E31" s="169"/>
      <c r="F31" s="180">
        <v>5</v>
      </c>
      <c r="G31" s="180">
        <v>1</v>
      </c>
      <c r="H31" s="180">
        <v>0</v>
      </c>
      <c r="I31" s="180">
        <v>0</v>
      </c>
      <c r="J31" s="151">
        <f t="shared" si="0"/>
        <v>6</v>
      </c>
      <c r="K31" s="151"/>
      <c r="L31" s="180">
        <v>3401220</v>
      </c>
      <c r="M31" s="151">
        <f t="shared" si="1"/>
        <v>90</v>
      </c>
      <c r="N31" s="226"/>
    </row>
    <row r="32" spans="1:15" ht="13.2" hidden="1">
      <c r="A32" s="227" t="s">
        <v>326</v>
      </c>
      <c r="B32" s="228"/>
      <c r="C32" s="229"/>
      <c r="D32" s="228" t="s">
        <v>572</v>
      </c>
      <c r="E32" s="228"/>
      <c r="F32" s="228"/>
      <c r="G32" s="228"/>
      <c r="H32" s="228"/>
      <c r="I32" s="228"/>
      <c r="J32" s="228"/>
      <c r="K32" s="228"/>
      <c r="L32" s="228"/>
      <c r="M32" s="230"/>
      <c r="N32" s="231"/>
    </row>
    <row r="33" spans="1:14" ht="13.2">
      <c r="A33" s="227"/>
      <c r="B33" s="228"/>
      <c r="C33" s="229"/>
      <c r="D33" s="228"/>
      <c r="E33" s="228"/>
      <c r="F33" s="228"/>
      <c r="G33" s="228"/>
      <c r="H33" s="228"/>
      <c r="I33" s="228"/>
      <c r="J33" s="228"/>
      <c r="K33" s="228"/>
      <c r="L33" s="228"/>
      <c r="M33" s="230"/>
      <c r="N33" s="231"/>
    </row>
    <row r="34" spans="1:14" ht="26.4">
      <c r="A34" s="201" t="s">
        <v>329</v>
      </c>
      <c r="B34" s="151" t="s">
        <v>357</v>
      </c>
      <c r="C34" s="151">
        <v>22</v>
      </c>
      <c r="D34" s="181" t="s">
        <v>358</v>
      </c>
      <c r="E34" s="181"/>
      <c r="F34" s="47">
        <v>4</v>
      </c>
      <c r="G34" s="47">
        <v>2</v>
      </c>
      <c r="H34" s="47">
        <v>0</v>
      </c>
      <c r="I34" s="47">
        <v>0</v>
      </c>
      <c r="J34" s="151">
        <f t="shared" ref="J34:J50" si="2">F34+G34</f>
        <v>6</v>
      </c>
      <c r="K34" s="151"/>
      <c r="L34" s="47">
        <v>3401220</v>
      </c>
      <c r="M34" s="151">
        <f t="shared" ref="M34:M50" si="3">J34*C34</f>
        <v>132</v>
      </c>
      <c r="N34" s="224"/>
    </row>
    <row r="35" spans="1:14" ht="39.6">
      <c r="A35" s="199" t="s">
        <v>327</v>
      </c>
      <c r="B35" s="185" t="s">
        <v>359</v>
      </c>
      <c r="C35" s="151">
        <v>7</v>
      </c>
      <c r="D35" s="172" t="s">
        <v>333</v>
      </c>
      <c r="E35" s="172"/>
      <c r="F35" s="47">
        <v>8</v>
      </c>
      <c r="G35" s="47">
        <v>2</v>
      </c>
      <c r="H35" s="47">
        <v>0</v>
      </c>
      <c r="I35" s="47">
        <v>0</v>
      </c>
      <c r="J35" s="151">
        <f t="shared" si="2"/>
        <v>10</v>
      </c>
      <c r="K35" s="151"/>
      <c r="L35" s="47">
        <v>3401220</v>
      </c>
      <c r="M35" s="151">
        <f t="shared" si="3"/>
        <v>70</v>
      </c>
      <c r="N35" s="224"/>
    </row>
    <row r="36" spans="1:14" ht="39.6">
      <c r="A36" s="199" t="s">
        <v>327</v>
      </c>
      <c r="B36" s="151" t="s">
        <v>360</v>
      </c>
      <c r="C36" s="151">
        <v>16</v>
      </c>
      <c r="D36" s="172" t="s">
        <v>45</v>
      </c>
      <c r="E36" s="172"/>
      <c r="F36" s="47">
        <v>2</v>
      </c>
      <c r="G36" s="47">
        <v>0</v>
      </c>
      <c r="H36" s="47">
        <v>0</v>
      </c>
      <c r="I36" s="47">
        <v>0</v>
      </c>
      <c r="J36" s="151">
        <f t="shared" si="2"/>
        <v>2</v>
      </c>
      <c r="K36" s="151"/>
      <c r="L36" s="47">
        <v>3401220</v>
      </c>
      <c r="M36" s="151">
        <f t="shared" si="3"/>
        <v>32</v>
      </c>
      <c r="N36" s="224"/>
    </row>
    <row r="37" spans="1:14" ht="39.6">
      <c r="A37" s="199" t="s">
        <v>327</v>
      </c>
      <c r="B37" s="151" t="s">
        <v>361</v>
      </c>
      <c r="C37" s="151">
        <v>15</v>
      </c>
      <c r="D37" s="172" t="s">
        <v>358</v>
      </c>
      <c r="E37" s="172"/>
      <c r="F37" s="47">
        <v>5</v>
      </c>
      <c r="G37" s="47">
        <v>1</v>
      </c>
      <c r="H37" s="47">
        <v>0</v>
      </c>
      <c r="I37" s="47">
        <v>0</v>
      </c>
      <c r="J37" s="151">
        <f t="shared" si="2"/>
        <v>6</v>
      </c>
      <c r="K37" s="151"/>
      <c r="L37" s="47">
        <v>3401220</v>
      </c>
      <c r="M37" s="151">
        <f t="shared" si="3"/>
        <v>90</v>
      </c>
      <c r="N37" s="224"/>
    </row>
    <row r="38" spans="1:14" ht="39.6">
      <c r="A38" s="199" t="s">
        <v>327</v>
      </c>
      <c r="B38" s="151" t="s">
        <v>362</v>
      </c>
      <c r="C38" s="151">
        <v>11</v>
      </c>
      <c r="D38" s="181" t="s">
        <v>66</v>
      </c>
      <c r="E38" s="181"/>
      <c r="F38" s="47">
        <v>10</v>
      </c>
      <c r="G38" s="47">
        <v>3</v>
      </c>
      <c r="H38" s="47">
        <v>0</v>
      </c>
      <c r="I38" s="47">
        <v>0</v>
      </c>
      <c r="J38" s="151">
        <f t="shared" si="2"/>
        <v>13</v>
      </c>
      <c r="K38" s="151"/>
      <c r="L38" s="47">
        <v>3401220</v>
      </c>
      <c r="M38" s="151">
        <f t="shared" si="3"/>
        <v>143</v>
      </c>
      <c r="N38" s="224"/>
    </row>
    <row r="39" spans="1:14" ht="26.4">
      <c r="A39" s="199" t="s">
        <v>329</v>
      </c>
      <c r="B39" s="151" t="s">
        <v>363</v>
      </c>
      <c r="C39" s="151">
        <v>17</v>
      </c>
      <c r="D39" s="172" t="s">
        <v>339</v>
      </c>
      <c r="E39" s="172"/>
      <c r="F39" s="47">
        <v>5</v>
      </c>
      <c r="G39" s="47">
        <v>1</v>
      </c>
      <c r="H39" s="47">
        <v>0</v>
      </c>
      <c r="I39" s="47">
        <v>0</v>
      </c>
      <c r="J39" s="151">
        <f t="shared" si="2"/>
        <v>6</v>
      </c>
      <c r="K39" s="151"/>
      <c r="L39" s="47">
        <v>3401220</v>
      </c>
      <c r="M39" s="151">
        <f t="shared" si="3"/>
        <v>102</v>
      </c>
      <c r="N39" s="224"/>
    </row>
    <row r="40" spans="1:14" ht="26.4">
      <c r="A40" s="199" t="s">
        <v>329</v>
      </c>
      <c r="B40" s="151" t="s">
        <v>364</v>
      </c>
      <c r="C40" s="151">
        <v>12</v>
      </c>
      <c r="D40" s="172" t="s">
        <v>365</v>
      </c>
      <c r="E40" s="172"/>
      <c r="F40" s="47">
        <v>5</v>
      </c>
      <c r="G40" s="47">
        <v>1</v>
      </c>
      <c r="H40" s="47">
        <v>0</v>
      </c>
      <c r="I40" s="47">
        <v>0</v>
      </c>
      <c r="J40" s="151">
        <f t="shared" si="2"/>
        <v>6</v>
      </c>
      <c r="K40" s="151"/>
      <c r="L40" s="47">
        <v>3401220</v>
      </c>
      <c r="M40" s="151">
        <f t="shared" si="3"/>
        <v>72</v>
      </c>
      <c r="N40" s="224"/>
    </row>
    <row r="41" spans="1:14" ht="26.4">
      <c r="A41" s="225" t="s">
        <v>329</v>
      </c>
      <c r="B41" s="180" t="s">
        <v>366</v>
      </c>
      <c r="C41" s="180">
        <v>14</v>
      </c>
      <c r="D41" s="181" t="s">
        <v>66</v>
      </c>
      <c r="E41" s="181"/>
      <c r="F41" s="180">
        <v>8</v>
      </c>
      <c r="G41" s="180">
        <v>2</v>
      </c>
      <c r="H41" s="180">
        <v>0</v>
      </c>
      <c r="I41" s="180">
        <v>0</v>
      </c>
      <c r="J41" s="151">
        <f t="shared" si="2"/>
        <v>10</v>
      </c>
      <c r="K41" s="151"/>
      <c r="L41" s="180">
        <v>3401220</v>
      </c>
      <c r="M41" s="151">
        <f t="shared" si="3"/>
        <v>140</v>
      </c>
      <c r="N41" s="226"/>
    </row>
    <row r="42" spans="1:14" ht="39.6">
      <c r="A42" s="199" t="s">
        <v>327</v>
      </c>
      <c r="B42" s="151" t="s">
        <v>367</v>
      </c>
      <c r="C42" s="180">
        <v>14</v>
      </c>
      <c r="D42" s="181" t="s">
        <v>66</v>
      </c>
      <c r="E42" s="181"/>
      <c r="F42" s="47">
        <v>7</v>
      </c>
      <c r="G42" s="47">
        <v>2</v>
      </c>
      <c r="H42" s="47">
        <v>0</v>
      </c>
      <c r="I42" s="47">
        <v>0</v>
      </c>
      <c r="J42" s="151">
        <f t="shared" si="2"/>
        <v>9</v>
      </c>
      <c r="K42" s="151"/>
      <c r="L42" s="47">
        <v>3401220</v>
      </c>
      <c r="M42" s="151">
        <f t="shared" si="3"/>
        <v>126</v>
      </c>
      <c r="N42" s="224"/>
    </row>
    <row r="43" spans="1:14" ht="39.6">
      <c r="A43" s="199" t="s">
        <v>327</v>
      </c>
      <c r="B43" s="151" t="s">
        <v>368</v>
      </c>
      <c r="C43" s="151">
        <v>13</v>
      </c>
      <c r="D43" s="181" t="s">
        <v>66</v>
      </c>
      <c r="E43" s="181"/>
      <c r="F43" s="47">
        <v>4</v>
      </c>
      <c r="G43" s="47">
        <v>1</v>
      </c>
      <c r="H43" s="47">
        <v>0</v>
      </c>
      <c r="I43" s="47">
        <v>0</v>
      </c>
      <c r="J43" s="151">
        <f t="shared" si="2"/>
        <v>5</v>
      </c>
      <c r="K43" s="151"/>
      <c r="L43" s="47">
        <v>3401220</v>
      </c>
      <c r="M43" s="151">
        <f t="shared" si="3"/>
        <v>65</v>
      </c>
      <c r="N43" s="224"/>
    </row>
    <row r="44" spans="1:14" ht="39.6">
      <c r="A44" s="199" t="s">
        <v>327</v>
      </c>
      <c r="B44" s="185" t="s">
        <v>369</v>
      </c>
      <c r="C44" s="151">
        <v>14</v>
      </c>
      <c r="D44" s="181" t="s">
        <v>66</v>
      </c>
      <c r="E44" s="181"/>
      <c r="F44" s="47">
        <v>6</v>
      </c>
      <c r="G44" s="47">
        <v>2</v>
      </c>
      <c r="H44" s="47">
        <v>0</v>
      </c>
      <c r="I44" s="47">
        <v>0</v>
      </c>
      <c r="J44" s="151">
        <f t="shared" si="2"/>
        <v>8</v>
      </c>
      <c r="K44" s="151"/>
      <c r="L44" s="47">
        <v>3401220</v>
      </c>
      <c r="M44" s="151">
        <f t="shared" si="3"/>
        <v>112</v>
      </c>
      <c r="N44" s="224"/>
    </row>
    <row r="45" spans="1:14" ht="39.6">
      <c r="A45" s="46" t="s">
        <v>327</v>
      </c>
      <c r="B45" s="47" t="s">
        <v>370</v>
      </c>
      <c r="C45" s="47">
        <v>14</v>
      </c>
      <c r="D45" s="181" t="s">
        <v>66</v>
      </c>
      <c r="E45" s="181"/>
      <c r="F45" s="47">
        <v>6</v>
      </c>
      <c r="G45" s="47">
        <v>2</v>
      </c>
      <c r="H45" s="47">
        <v>0</v>
      </c>
      <c r="I45" s="47">
        <v>0</v>
      </c>
      <c r="J45" s="151">
        <f t="shared" si="2"/>
        <v>8</v>
      </c>
      <c r="K45" s="151"/>
      <c r="L45" s="47">
        <v>3401220</v>
      </c>
      <c r="M45" s="151">
        <f t="shared" si="3"/>
        <v>112</v>
      </c>
      <c r="N45" s="224"/>
    </row>
    <row r="46" spans="1:14" ht="39.6">
      <c r="A46" s="46" t="s">
        <v>327</v>
      </c>
      <c r="B46" s="47" t="s">
        <v>371</v>
      </c>
      <c r="C46" s="47">
        <v>11</v>
      </c>
      <c r="D46" s="76" t="s">
        <v>348</v>
      </c>
      <c r="E46" s="76"/>
      <c r="F46" s="47">
        <v>5</v>
      </c>
      <c r="G46" s="47">
        <v>2</v>
      </c>
      <c r="H46" s="47">
        <v>0</v>
      </c>
      <c r="I46" s="47">
        <v>0</v>
      </c>
      <c r="J46" s="151">
        <f t="shared" si="2"/>
        <v>7</v>
      </c>
      <c r="K46" s="151"/>
      <c r="L46" s="47">
        <v>3401220</v>
      </c>
      <c r="M46" s="151">
        <f t="shared" si="3"/>
        <v>77</v>
      </c>
      <c r="N46" s="224"/>
    </row>
    <row r="47" spans="1:14" ht="39.6">
      <c r="A47" s="46" t="s">
        <v>327</v>
      </c>
      <c r="B47" s="47" t="s">
        <v>372</v>
      </c>
      <c r="C47" s="47">
        <v>14</v>
      </c>
      <c r="D47" s="181" t="s">
        <v>66</v>
      </c>
      <c r="E47" s="181"/>
      <c r="F47" s="47">
        <v>6</v>
      </c>
      <c r="G47" s="47">
        <v>2</v>
      </c>
      <c r="H47" s="47">
        <v>0</v>
      </c>
      <c r="I47" s="47">
        <v>0</v>
      </c>
      <c r="J47" s="151">
        <f t="shared" si="2"/>
        <v>8</v>
      </c>
      <c r="K47" s="151"/>
      <c r="L47" s="47">
        <v>3401220</v>
      </c>
      <c r="M47" s="151">
        <f t="shared" si="3"/>
        <v>112</v>
      </c>
      <c r="N47" s="224"/>
    </row>
    <row r="48" spans="1:14" ht="26.4">
      <c r="A48" s="46" t="s">
        <v>353</v>
      </c>
      <c r="B48" s="47" t="s">
        <v>373</v>
      </c>
      <c r="C48" s="47">
        <v>16</v>
      </c>
      <c r="D48" s="76" t="s">
        <v>331</v>
      </c>
      <c r="E48" s="76"/>
      <c r="F48" s="47">
        <v>4</v>
      </c>
      <c r="G48" s="47">
        <v>1</v>
      </c>
      <c r="H48" s="47">
        <v>0</v>
      </c>
      <c r="I48" s="47">
        <v>0</v>
      </c>
      <c r="J48" s="151">
        <f t="shared" si="2"/>
        <v>5</v>
      </c>
      <c r="K48" s="151"/>
      <c r="L48" s="47">
        <v>3401220</v>
      </c>
      <c r="M48" s="151">
        <f t="shared" si="3"/>
        <v>80</v>
      </c>
      <c r="N48" s="224"/>
    </row>
    <row r="49" spans="1:15" ht="39.6">
      <c r="A49" s="46" t="s">
        <v>327</v>
      </c>
      <c r="B49" s="47" t="s">
        <v>374</v>
      </c>
      <c r="C49" s="47">
        <v>12</v>
      </c>
      <c r="D49" s="76" t="s">
        <v>331</v>
      </c>
      <c r="E49" s="76"/>
      <c r="F49" s="47">
        <v>5</v>
      </c>
      <c r="G49" s="47">
        <v>1</v>
      </c>
      <c r="H49" s="47">
        <v>0</v>
      </c>
      <c r="I49" s="47">
        <v>0</v>
      </c>
      <c r="J49" s="151">
        <f t="shared" si="2"/>
        <v>6</v>
      </c>
      <c r="K49" s="151"/>
      <c r="L49" s="47">
        <v>3401220</v>
      </c>
      <c r="M49" s="151">
        <f t="shared" si="3"/>
        <v>72</v>
      </c>
      <c r="N49" s="224"/>
    </row>
    <row r="50" spans="1:15" ht="39.6">
      <c r="A50" s="46" t="s">
        <v>327</v>
      </c>
      <c r="B50" s="180" t="s">
        <v>375</v>
      </c>
      <c r="C50" s="180">
        <v>10</v>
      </c>
      <c r="D50" s="169" t="s">
        <v>331</v>
      </c>
      <c r="E50" s="169"/>
      <c r="F50" s="180">
        <v>5</v>
      </c>
      <c r="G50" s="180">
        <v>1</v>
      </c>
      <c r="H50" s="180">
        <v>0</v>
      </c>
      <c r="I50" s="180">
        <v>0</v>
      </c>
      <c r="J50" s="151">
        <f t="shared" si="2"/>
        <v>6</v>
      </c>
      <c r="K50" s="151"/>
      <c r="L50" s="180">
        <v>3401220</v>
      </c>
      <c r="M50" s="151">
        <f t="shared" si="3"/>
        <v>60</v>
      </c>
      <c r="N50" s="226"/>
    </row>
    <row r="51" spans="1:15" s="298" customFormat="1" ht="13.8">
      <c r="A51" s="341" t="s">
        <v>326</v>
      </c>
      <c r="B51" s="342"/>
      <c r="C51" s="343"/>
      <c r="D51" s="342" t="s">
        <v>577</v>
      </c>
      <c r="E51" s="342"/>
      <c r="F51" s="342"/>
      <c r="G51" s="342"/>
      <c r="H51" s="342"/>
      <c r="I51" s="342"/>
      <c r="J51" s="342"/>
      <c r="K51" s="342"/>
      <c r="L51" s="342"/>
      <c r="M51" s="344"/>
      <c r="N51" s="345"/>
      <c r="O51" s="318">
        <v>37</v>
      </c>
    </row>
    <row r="52" spans="1:15" ht="13.2">
      <c r="A52" s="232"/>
      <c r="B52" s="232"/>
      <c r="C52" s="233"/>
      <c r="D52" s="232"/>
      <c r="E52" s="232"/>
      <c r="F52" s="232"/>
      <c r="G52" s="232"/>
      <c r="H52" s="232"/>
      <c r="I52" s="232"/>
      <c r="J52" s="232"/>
      <c r="K52" s="232"/>
      <c r="L52" s="232"/>
      <c r="M52" s="234"/>
      <c r="N52" s="235"/>
    </row>
    <row r="53" spans="1:15" s="292" customFormat="1" ht="13.8">
      <c r="A53" s="406" t="s">
        <v>39</v>
      </c>
      <c r="B53" s="407"/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407"/>
      <c r="N53" s="407"/>
      <c r="O53" s="315"/>
    </row>
    <row r="54" spans="1:15" ht="30.6" customHeight="1">
      <c r="A54" s="334" t="s">
        <v>376</v>
      </c>
      <c r="B54" s="236" t="s">
        <v>377</v>
      </c>
      <c r="C54" s="236">
        <v>9</v>
      </c>
      <c r="D54" s="237" t="s">
        <v>378</v>
      </c>
      <c r="E54" s="237"/>
      <c r="F54" s="236">
        <v>6</v>
      </c>
      <c r="G54" s="236">
        <v>1</v>
      </c>
      <c r="H54" s="335">
        <v>0</v>
      </c>
      <c r="I54" s="151">
        <v>0</v>
      </c>
      <c r="J54" s="239">
        <f t="shared" ref="J54:J69" si="4">SUM(F54+G54+I54)</f>
        <v>7</v>
      </c>
      <c r="K54" s="239"/>
      <c r="L54" s="240">
        <v>3401220</v>
      </c>
      <c r="M54" s="239">
        <f t="shared" ref="M54:M69" si="5">J54*C54</f>
        <v>63</v>
      </c>
      <c r="N54" s="241"/>
    </row>
    <row r="55" spans="1:15" ht="30.6" customHeight="1">
      <c r="A55" s="336" t="s">
        <v>376</v>
      </c>
      <c r="B55" s="236" t="s">
        <v>379</v>
      </c>
      <c r="C55" s="236">
        <v>19</v>
      </c>
      <c r="D55" s="237" t="s">
        <v>380</v>
      </c>
      <c r="E55" s="237"/>
      <c r="F55" s="236">
        <v>2</v>
      </c>
      <c r="G55" s="236">
        <v>1</v>
      </c>
      <c r="H55" s="238">
        <v>0</v>
      </c>
      <c r="I55" s="151">
        <v>0</v>
      </c>
      <c r="J55" s="239">
        <f t="shared" si="4"/>
        <v>3</v>
      </c>
      <c r="K55" s="239"/>
      <c r="L55" s="240">
        <v>3401220</v>
      </c>
      <c r="M55" s="239">
        <f t="shared" si="5"/>
        <v>57</v>
      </c>
      <c r="N55" s="241"/>
    </row>
    <row r="56" spans="1:15" ht="30.6" customHeight="1">
      <c r="A56" s="337" t="s">
        <v>376</v>
      </c>
      <c r="B56" s="236" t="s">
        <v>381</v>
      </c>
      <c r="C56" s="242">
        <v>13</v>
      </c>
      <c r="D56" s="243" t="s">
        <v>382</v>
      </c>
      <c r="E56" s="243"/>
      <c r="F56" s="242">
        <v>2</v>
      </c>
      <c r="G56" s="242">
        <v>1</v>
      </c>
      <c r="H56" s="244">
        <v>0</v>
      </c>
      <c r="I56" s="182">
        <v>0</v>
      </c>
      <c r="J56" s="245">
        <f t="shared" si="4"/>
        <v>3</v>
      </c>
      <c r="K56" s="245"/>
      <c r="L56" s="240">
        <v>3401220</v>
      </c>
      <c r="M56" s="245">
        <f t="shared" si="5"/>
        <v>39</v>
      </c>
      <c r="N56" s="246"/>
    </row>
    <row r="57" spans="1:15" ht="30.6" customHeight="1">
      <c r="A57" s="337" t="s">
        <v>376</v>
      </c>
      <c r="B57" s="236" t="s">
        <v>383</v>
      </c>
      <c r="C57" s="242">
        <v>9</v>
      </c>
      <c r="D57" s="243" t="s">
        <v>384</v>
      </c>
      <c r="E57" s="243"/>
      <c r="F57" s="242">
        <v>4</v>
      </c>
      <c r="G57" s="242">
        <v>1</v>
      </c>
      <c r="H57" s="244">
        <v>0</v>
      </c>
      <c r="I57" s="182">
        <v>0</v>
      </c>
      <c r="J57" s="245">
        <f>SUM(F57+G57+I57)</f>
        <v>5</v>
      </c>
      <c r="K57" s="245"/>
      <c r="L57" s="240">
        <v>3401220</v>
      </c>
      <c r="M57" s="245">
        <f t="shared" si="5"/>
        <v>45</v>
      </c>
      <c r="N57" s="246"/>
    </row>
    <row r="58" spans="1:15" ht="30.6" customHeight="1">
      <c r="A58" s="337" t="s">
        <v>376</v>
      </c>
      <c r="B58" s="236" t="s">
        <v>385</v>
      </c>
      <c r="C58" s="242">
        <v>12</v>
      </c>
      <c r="D58" s="243" t="s">
        <v>386</v>
      </c>
      <c r="E58" s="243"/>
      <c r="F58" s="242">
        <v>3</v>
      </c>
      <c r="G58" s="242">
        <v>1</v>
      </c>
      <c r="H58" s="244">
        <v>0</v>
      </c>
      <c r="I58" s="182">
        <v>0</v>
      </c>
      <c r="J58" s="245">
        <f>SUM(F58+G58+I58)</f>
        <v>4</v>
      </c>
      <c r="K58" s="245"/>
      <c r="L58" s="240">
        <v>3401220</v>
      </c>
      <c r="M58" s="245">
        <f t="shared" si="5"/>
        <v>48</v>
      </c>
      <c r="N58" s="246"/>
    </row>
    <row r="59" spans="1:15" ht="39.6">
      <c r="A59" s="199" t="s">
        <v>387</v>
      </c>
      <c r="B59" s="236" t="s">
        <v>388</v>
      </c>
      <c r="C59" s="236">
        <v>7</v>
      </c>
      <c r="D59" s="237" t="s">
        <v>389</v>
      </c>
      <c r="E59" s="237"/>
      <c r="F59" s="236">
        <v>10</v>
      </c>
      <c r="G59" s="236">
        <v>3</v>
      </c>
      <c r="H59" s="151">
        <v>0</v>
      </c>
      <c r="I59" s="151">
        <v>0</v>
      </c>
      <c r="J59" s="239">
        <f t="shared" si="4"/>
        <v>13</v>
      </c>
      <c r="K59" s="239"/>
      <c r="L59" s="240">
        <v>3401220</v>
      </c>
      <c r="M59" s="239">
        <f t="shared" si="5"/>
        <v>91</v>
      </c>
      <c r="N59" s="241"/>
    </row>
    <row r="60" spans="1:15" ht="39.6">
      <c r="A60" s="338" t="s">
        <v>387</v>
      </c>
      <c r="B60" s="247" t="s">
        <v>390</v>
      </c>
      <c r="C60" s="247">
        <v>15</v>
      </c>
      <c r="D60" s="248" t="s">
        <v>389</v>
      </c>
      <c r="E60" s="248"/>
      <c r="F60" s="247">
        <v>8</v>
      </c>
      <c r="G60" s="247">
        <v>3</v>
      </c>
      <c r="H60" s="176">
        <v>0</v>
      </c>
      <c r="I60" s="176">
        <v>0</v>
      </c>
      <c r="J60" s="249">
        <f>SUM(F60+G60+I60)</f>
        <v>11</v>
      </c>
      <c r="K60" s="249"/>
      <c r="L60" s="240">
        <v>3401220</v>
      </c>
      <c r="M60" s="249">
        <f t="shared" si="5"/>
        <v>165</v>
      </c>
      <c r="N60" s="250"/>
    </row>
    <row r="61" spans="1:15" ht="31.2" customHeight="1">
      <c r="A61" s="339" t="s">
        <v>376</v>
      </c>
      <c r="B61" s="247" t="s">
        <v>391</v>
      </c>
      <c r="C61" s="247">
        <v>20</v>
      </c>
      <c r="D61" s="248" t="s">
        <v>339</v>
      </c>
      <c r="E61" s="248"/>
      <c r="F61" s="247">
        <v>5</v>
      </c>
      <c r="G61" s="247">
        <v>2</v>
      </c>
      <c r="H61" s="251">
        <v>0</v>
      </c>
      <c r="I61" s="176">
        <v>0</v>
      </c>
      <c r="J61" s="249">
        <f t="shared" si="4"/>
        <v>7</v>
      </c>
      <c r="K61" s="249"/>
      <c r="L61" s="240">
        <v>3401220</v>
      </c>
      <c r="M61" s="249">
        <f t="shared" si="5"/>
        <v>140</v>
      </c>
      <c r="N61" s="250"/>
    </row>
    <row r="62" spans="1:15" ht="31.2" customHeight="1">
      <c r="A62" s="336" t="s">
        <v>376</v>
      </c>
      <c r="B62" s="236" t="s">
        <v>392</v>
      </c>
      <c r="C62" s="236">
        <v>18</v>
      </c>
      <c r="D62" s="237" t="s">
        <v>393</v>
      </c>
      <c r="E62" s="237"/>
      <c r="F62" s="236">
        <v>5</v>
      </c>
      <c r="G62" s="236">
        <v>2</v>
      </c>
      <c r="H62" s="238">
        <v>0</v>
      </c>
      <c r="I62" s="151">
        <v>0</v>
      </c>
      <c r="J62" s="239">
        <f t="shared" si="4"/>
        <v>7</v>
      </c>
      <c r="K62" s="239"/>
      <c r="L62" s="240">
        <v>3401220</v>
      </c>
      <c r="M62" s="239">
        <f t="shared" si="5"/>
        <v>126</v>
      </c>
      <c r="N62" s="241"/>
    </row>
    <row r="63" spans="1:15" ht="31.2" customHeight="1">
      <c r="A63" s="337" t="s">
        <v>376</v>
      </c>
      <c r="B63" s="236" t="s">
        <v>394</v>
      </c>
      <c r="C63" s="236">
        <v>7</v>
      </c>
      <c r="D63" s="237" t="s">
        <v>395</v>
      </c>
      <c r="E63" s="237"/>
      <c r="F63" s="236">
        <v>8</v>
      </c>
      <c r="G63" s="236">
        <v>3</v>
      </c>
      <c r="H63" s="252">
        <v>0</v>
      </c>
      <c r="I63" s="151">
        <v>0</v>
      </c>
      <c r="J63" s="239">
        <f t="shared" si="4"/>
        <v>11</v>
      </c>
      <c r="K63" s="239"/>
      <c r="L63" s="240">
        <v>3401220</v>
      </c>
      <c r="M63" s="239">
        <f t="shared" si="5"/>
        <v>77</v>
      </c>
      <c r="N63" s="246"/>
    </row>
    <row r="64" spans="1:15" ht="31.2" customHeight="1">
      <c r="A64" s="337" t="s">
        <v>376</v>
      </c>
      <c r="B64" s="236" t="s">
        <v>396</v>
      </c>
      <c r="C64" s="236">
        <v>12</v>
      </c>
      <c r="D64" s="237" t="s">
        <v>395</v>
      </c>
      <c r="E64" s="237"/>
      <c r="F64" s="236">
        <v>8</v>
      </c>
      <c r="G64" s="236">
        <v>3</v>
      </c>
      <c r="H64" s="252">
        <v>0</v>
      </c>
      <c r="I64" s="151">
        <v>0</v>
      </c>
      <c r="J64" s="239">
        <f>SUM(F64+G64+I64)</f>
        <v>11</v>
      </c>
      <c r="K64" s="239"/>
      <c r="L64" s="240">
        <v>3401220</v>
      </c>
      <c r="M64" s="239">
        <f t="shared" si="5"/>
        <v>132</v>
      </c>
      <c r="N64" s="246"/>
    </row>
    <row r="65" spans="1:15" ht="39.6">
      <c r="A65" s="199" t="s">
        <v>376</v>
      </c>
      <c r="B65" s="236" t="s">
        <v>397</v>
      </c>
      <c r="C65" s="236">
        <v>14</v>
      </c>
      <c r="D65" s="237" t="s">
        <v>389</v>
      </c>
      <c r="E65" s="237"/>
      <c r="F65" s="236">
        <v>8</v>
      </c>
      <c r="G65" s="236">
        <v>3</v>
      </c>
      <c r="H65" s="151">
        <v>0</v>
      </c>
      <c r="I65" s="151">
        <v>1</v>
      </c>
      <c r="J65" s="239">
        <f t="shared" si="4"/>
        <v>12</v>
      </c>
      <c r="K65" s="239"/>
      <c r="L65" s="240">
        <v>3401220</v>
      </c>
      <c r="M65" s="239">
        <f t="shared" si="5"/>
        <v>168</v>
      </c>
      <c r="N65" s="241"/>
    </row>
    <row r="66" spans="1:15" ht="28.2" customHeight="1">
      <c r="A66" s="339" t="s">
        <v>376</v>
      </c>
      <c r="B66" s="247" t="s">
        <v>398</v>
      </c>
      <c r="C66" s="247">
        <v>21</v>
      </c>
      <c r="D66" s="248" t="s">
        <v>399</v>
      </c>
      <c r="E66" s="248"/>
      <c r="F66" s="247">
        <v>4</v>
      </c>
      <c r="G66" s="247">
        <v>1</v>
      </c>
      <c r="H66" s="176">
        <v>0</v>
      </c>
      <c r="I66" s="176">
        <v>0</v>
      </c>
      <c r="J66" s="249">
        <f t="shared" si="4"/>
        <v>5</v>
      </c>
      <c r="K66" s="249"/>
      <c r="L66" s="240">
        <v>3401220</v>
      </c>
      <c r="M66" s="249">
        <f t="shared" si="5"/>
        <v>105</v>
      </c>
      <c r="N66" s="250"/>
    </row>
    <row r="67" spans="1:15" ht="28.2" customHeight="1">
      <c r="A67" s="336" t="s">
        <v>376</v>
      </c>
      <c r="B67" s="236" t="s">
        <v>400</v>
      </c>
      <c r="C67" s="236">
        <v>11</v>
      </c>
      <c r="D67" s="237" t="s">
        <v>401</v>
      </c>
      <c r="E67" s="237"/>
      <c r="F67" s="236">
        <v>4</v>
      </c>
      <c r="G67" s="236">
        <v>1</v>
      </c>
      <c r="H67" s="151">
        <v>0</v>
      </c>
      <c r="I67" s="151">
        <v>0</v>
      </c>
      <c r="J67" s="239">
        <f t="shared" si="4"/>
        <v>5</v>
      </c>
      <c r="K67" s="239"/>
      <c r="L67" s="240">
        <v>3401220</v>
      </c>
      <c r="M67" s="239">
        <f t="shared" si="5"/>
        <v>55</v>
      </c>
      <c r="N67" s="241"/>
    </row>
    <row r="68" spans="1:15" ht="28.2" customHeight="1">
      <c r="A68" s="336" t="s">
        <v>376</v>
      </c>
      <c r="B68" s="236" t="s">
        <v>402</v>
      </c>
      <c r="C68" s="236">
        <v>12</v>
      </c>
      <c r="D68" s="237" t="s">
        <v>403</v>
      </c>
      <c r="E68" s="237"/>
      <c r="F68" s="236">
        <v>4</v>
      </c>
      <c r="G68" s="236">
        <v>1</v>
      </c>
      <c r="H68" s="151">
        <v>0</v>
      </c>
      <c r="I68" s="151">
        <v>0</v>
      </c>
      <c r="J68" s="239">
        <f t="shared" si="4"/>
        <v>5</v>
      </c>
      <c r="K68" s="239"/>
      <c r="L68" s="240">
        <v>3401220</v>
      </c>
      <c r="M68" s="239">
        <f t="shared" si="5"/>
        <v>60</v>
      </c>
      <c r="N68" s="241"/>
    </row>
    <row r="69" spans="1:15" ht="28.2" customHeight="1">
      <c r="A69" s="336" t="s">
        <v>376</v>
      </c>
      <c r="B69" s="236" t="s">
        <v>404</v>
      </c>
      <c r="C69" s="236">
        <v>14</v>
      </c>
      <c r="D69" s="237" t="s">
        <v>405</v>
      </c>
      <c r="E69" s="237"/>
      <c r="F69" s="236">
        <v>8</v>
      </c>
      <c r="G69" s="236">
        <v>3</v>
      </c>
      <c r="H69" s="151">
        <v>0</v>
      </c>
      <c r="I69" s="151">
        <v>0</v>
      </c>
      <c r="J69" s="239">
        <f t="shared" si="4"/>
        <v>11</v>
      </c>
      <c r="K69" s="239"/>
      <c r="L69" s="240">
        <v>3401220</v>
      </c>
      <c r="M69" s="239">
        <f t="shared" si="5"/>
        <v>154</v>
      </c>
      <c r="N69" s="241"/>
    </row>
    <row r="70" spans="1:15" s="298" customFormat="1" ht="13.8">
      <c r="A70" s="330" t="s">
        <v>39</v>
      </c>
      <c r="B70" s="331"/>
      <c r="C70" s="331"/>
      <c r="D70" s="332" t="s">
        <v>576</v>
      </c>
      <c r="E70" s="332"/>
      <c r="F70" s="333"/>
      <c r="G70" s="331"/>
      <c r="H70" s="331"/>
      <c r="I70" s="331"/>
      <c r="J70" s="331"/>
      <c r="K70" s="331"/>
      <c r="L70" s="331"/>
      <c r="M70" s="331"/>
      <c r="N70" s="340"/>
      <c r="O70" s="318">
        <v>16</v>
      </c>
    </row>
    <row r="71" spans="1:15" ht="13.2">
      <c r="A71" s="253"/>
      <c r="B71" s="254"/>
      <c r="C71" s="254"/>
      <c r="D71" s="253"/>
      <c r="E71" s="253"/>
      <c r="F71" s="255"/>
      <c r="G71" s="254"/>
      <c r="H71" s="254"/>
      <c r="I71" s="254"/>
      <c r="J71" s="254"/>
      <c r="K71" s="254"/>
      <c r="L71" s="254"/>
      <c r="M71" s="254"/>
      <c r="N71" s="256"/>
    </row>
    <row r="72" spans="1:15" s="292" customFormat="1" ht="13.8">
      <c r="A72" s="406" t="s">
        <v>406</v>
      </c>
      <c r="B72" s="407"/>
      <c r="C72" s="407"/>
      <c r="D72" s="407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315"/>
    </row>
    <row r="73" spans="1:15" ht="39.6">
      <c r="A73" s="46" t="s">
        <v>407</v>
      </c>
      <c r="B73" s="47" t="s">
        <v>408</v>
      </c>
      <c r="C73" s="47">
        <v>14</v>
      </c>
      <c r="D73" s="76" t="s">
        <v>409</v>
      </c>
      <c r="E73" s="76"/>
      <c r="F73" s="47">
        <v>5</v>
      </c>
      <c r="G73" s="47">
        <v>1</v>
      </c>
      <c r="H73" s="47">
        <v>0</v>
      </c>
      <c r="I73" s="47">
        <v>0</v>
      </c>
      <c r="J73" s="240">
        <f>SUM(F73+G73+I73)</f>
        <v>6</v>
      </c>
      <c r="K73" s="240"/>
      <c r="L73" s="239">
        <v>3401220</v>
      </c>
      <c r="M73" s="239">
        <f t="shared" ref="M73:M92" si="6">J73*C73</f>
        <v>84</v>
      </c>
      <c r="N73" s="257"/>
    </row>
    <row r="74" spans="1:15" ht="39.6">
      <c r="A74" s="46" t="s">
        <v>407</v>
      </c>
      <c r="B74" s="47" t="s">
        <v>410</v>
      </c>
      <c r="C74" s="47">
        <v>12</v>
      </c>
      <c r="D74" s="76" t="s">
        <v>411</v>
      </c>
      <c r="E74" s="76"/>
      <c r="F74" s="47">
        <v>5</v>
      </c>
      <c r="G74" s="47">
        <v>1</v>
      </c>
      <c r="H74" s="47">
        <v>0</v>
      </c>
      <c r="I74" s="47">
        <v>0</v>
      </c>
      <c r="J74" s="240">
        <f t="shared" ref="J74:J92" si="7">SUM(F74+G74+I74)</f>
        <v>6</v>
      </c>
      <c r="K74" s="240"/>
      <c r="L74" s="239">
        <v>3401220</v>
      </c>
      <c r="M74" s="239">
        <f t="shared" si="6"/>
        <v>72</v>
      </c>
      <c r="N74" s="257"/>
    </row>
    <row r="75" spans="1:15" ht="39.6">
      <c r="A75" s="46" t="s">
        <v>407</v>
      </c>
      <c r="B75" s="47" t="s">
        <v>412</v>
      </c>
      <c r="C75" s="47">
        <v>10</v>
      </c>
      <c r="D75" s="76" t="s">
        <v>413</v>
      </c>
      <c r="E75" s="76"/>
      <c r="F75" s="47">
        <v>5</v>
      </c>
      <c r="G75" s="47">
        <v>0</v>
      </c>
      <c r="H75" s="47">
        <v>0</v>
      </c>
      <c r="I75" s="47">
        <v>0</v>
      </c>
      <c r="J75" s="240">
        <f>SUM(F75+G75+I75)</f>
        <v>5</v>
      </c>
      <c r="K75" s="240"/>
      <c r="L75" s="239">
        <v>3401220</v>
      </c>
      <c r="M75" s="239">
        <f t="shared" si="6"/>
        <v>50</v>
      </c>
      <c r="N75" s="257"/>
    </row>
    <row r="76" spans="1:15" ht="39.6">
      <c r="A76" s="46" t="s">
        <v>407</v>
      </c>
      <c r="B76" s="47" t="s">
        <v>414</v>
      </c>
      <c r="C76" s="47">
        <v>17</v>
      </c>
      <c r="D76" s="76" t="s">
        <v>409</v>
      </c>
      <c r="E76" s="76"/>
      <c r="F76" s="47">
        <v>4</v>
      </c>
      <c r="G76" s="47">
        <v>1</v>
      </c>
      <c r="H76" s="47">
        <v>0</v>
      </c>
      <c r="I76" s="47">
        <v>0</v>
      </c>
      <c r="J76" s="240">
        <f>SUM(F76+G76+I76)</f>
        <v>5</v>
      </c>
      <c r="K76" s="240"/>
      <c r="L76" s="239">
        <v>3401220</v>
      </c>
      <c r="M76" s="239">
        <f t="shared" si="6"/>
        <v>85</v>
      </c>
      <c r="N76" s="257"/>
    </row>
    <row r="77" spans="1:15" ht="39.6">
      <c r="A77" s="46" t="s">
        <v>407</v>
      </c>
      <c r="B77" s="47" t="s">
        <v>415</v>
      </c>
      <c r="C77" s="47">
        <v>7</v>
      </c>
      <c r="D77" s="258" t="s">
        <v>416</v>
      </c>
      <c r="E77" s="76"/>
      <c r="F77" s="47">
        <v>6</v>
      </c>
      <c r="G77" s="47">
        <v>2</v>
      </c>
      <c r="H77" s="47">
        <v>0</v>
      </c>
      <c r="I77" s="47">
        <v>0</v>
      </c>
      <c r="J77" s="240">
        <f t="shared" si="7"/>
        <v>8</v>
      </c>
      <c r="K77" s="240"/>
      <c r="L77" s="239">
        <v>3401220</v>
      </c>
      <c r="M77" s="239">
        <f t="shared" si="6"/>
        <v>56</v>
      </c>
      <c r="N77" s="257"/>
    </row>
    <row r="78" spans="1:15" ht="39.6">
      <c r="A78" s="46" t="s">
        <v>407</v>
      </c>
      <c r="B78" s="47" t="s">
        <v>417</v>
      </c>
      <c r="C78" s="47">
        <v>8</v>
      </c>
      <c r="D78" s="258" t="s">
        <v>416</v>
      </c>
      <c r="E78" s="76"/>
      <c r="F78" s="47">
        <v>10</v>
      </c>
      <c r="G78" s="47">
        <v>2</v>
      </c>
      <c r="H78" s="47">
        <v>0</v>
      </c>
      <c r="I78" s="47">
        <v>0</v>
      </c>
      <c r="J78" s="240">
        <f t="shared" si="7"/>
        <v>12</v>
      </c>
      <c r="K78" s="240"/>
      <c r="L78" s="239">
        <v>3401220</v>
      </c>
      <c r="M78" s="239">
        <f t="shared" si="6"/>
        <v>96</v>
      </c>
      <c r="N78" s="257"/>
    </row>
    <row r="79" spans="1:15" ht="39.6">
      <c r="A79" s="46" t="s">
        <v>407</v>
      </c>
      <c r="B79" s="47" t="s">
        <v>418</v>
      </c>
      <c r="C79" s="47">
        <v>7</v>
      </c>
      <c r="D79" s="258" t="s">
        <v>419</v>
      </c>
      <c r="E79" s="76"/>
      <c r="F79" s="47">
        <v>10</v>
      </c>
      <c r="G79" s="47">
        <v>1</v>
      </c>
      <c r="H79" s="47">
        <v>0</v>
      </c>
      <c r="I79" s="47">
        <v>0</v>
      </c>
      <c r="J79" s="240">
        <f>SUM(F79+G79+I79)</f>
        <v>11</v>
      </c>
      <c r="K79" s="240"/>
      <c r="L79" s="239">
        <v>3401220</v>
      </c>
      <c r="M79" s="239">
        <f t="shared" si="6"/>
        <v>77</v>
      </c>
      <c r="N79" s="257"/>
    </row>
    <row r="80" spans="1:15" ht="39.6">
      <c r="A80" s="46" t="s">
        <v>407</v>
      </c>
      <c r="B80" s="47" t="s">
        <v>420</v>
      </c>
      <c r="C80" s="47">
        <v>9</v>
      </c>
      <c r="D80" s="258" t="s">
        <v>416</v>
      </c>
      <c r="E80" s="76"/>
      <c r="F80" s="47">
        <v>10</v>
      </c>
      <c r="G80" s="47">
        <v>3</v>
      </c>
      <c r="H80" s="47">
        <v>0</v>
      </c>
      <c r="I80" s="47">
        <v>0</v>
      </c>
      <c r="J80" s="240">
        <f>SUM(F80+G80+I80)</f>
        <v>13</v>
      </c>
      <c r="K80" s="240"/>
      <c r="L80" s="239">
        <v>3401220</v>
      </c>
      <c r="M80" s="239">
        <f t="shared" si="6"/>
        <v>117</v>
      </c>
      <c r="N80" s="257"/>
    </row>
    <row r="81" spans="1:15" ht="39.6">
      <c r="A81" s="46" t="s">
        <v>407</v>
      </c>
      <c r="B81" s="47" t="s">
        <v>421</v>
      </c>
      <c r="C81" s="47">
        <v>11</v>
      </c>
      <c r="D81" s="258" t="s">
        <v>416</v>
      </c>
      <c r="E81" s="76"/>
      <c r="F81" s="47">
        <v>10</v>
      </c>
      <c r="G81" s="47">
        <v>3</v>
      </c>
      <c r="H81" s="47">
        <v>0</v>
      </c>
      <c r="I81" s="47">
        <v>0</v>
      </c>
      <c r="J81" s="240">
        <f t="shared" si="7"/>
        <v>13</v>
      </c>
      <c r="K81" s="240"/>
      <c r="L81" s="239">
        <v>3401220</v>
      </c>
      <c r="M81" s="239">
        <f t="shared" si="6"/>
        <v>143</v>
      </c>
      <c r="N81" s="257"/>
    </row>
    <row r="82" spans="1:15" ht="30.6" customHeight="1">
      <c r="A82" s="46" t="s">
        <v>407</v>
      </c>
      <c r="B82" s="47" t="s">
        <v>422</v>
      </c>
      <c r="C82" s="47">
        <v>12</v>
      </c>
      <c r="D82" s="76" t="s">
        <v>423</v>
      </c>
      <c r="E82" s="76"/>
      <c r="F82" s="47">
        <v>4</v>
      </c>
      <c r="G82" s="47">
        <v>1</v>
      </c>
      <c r="H82" s="47">
        <v>0</v>
      </c>
      <c r="I82" s="47">
        <v>0</v>
      </c>
      <c r="J82" s="240">
        <f t="shared" si="7"/>
        <v>5</v>
      </c>
      <c r="K82" s="240"/>
      <c r="L82" s="239">
        <v>3401220</v>
      </c>
      <c r="M82" s="239">
        <f t="shared" si="6"/>
        <v>60</v>
      </c>
      <c r="N82" s="257"/>
    </row>
    <row r="83" spans="1:15" ht="39.6">
      <c r="A83" s="46" t="s">
        <v>407</v>
      </c>
      <c r="B83" s="47" t="s">
        <v>424</v>
      </c>
      <c r="C83" s="47">
        <v>7</v>
      </c>
      <c r="D83" s="258" t="s">
        <v>416</v>
      </c>
      <c r="E83" s="76"/>
      <c r="F83" s="47">
        <v>6</v>
      </c>
      <c r="G83" s="47">
        <v>2</v>
      </c>
      <c r="H83" s="47">
        <v>0</v>
      </c>
      <c r="I83" s="47">
        <v>0</v>
      </c>
      <c r="J83" s="240">
        <f>SUM(F83+G83+I83)</f>
        <v>8</v>
      </c>
      <c r="K83" s="240"/>
      <c r="L83" s="239">
        <v>3401220</v>
      </c>
      <c r="M83" s="239">
        <f>J83*C83</f>
        <v>56</v>
      </c>
      <c r="N83" s="257"/>
    </row>
    <row r="84" spans="1:15" ht="30.6" customHeight="1">
      <c r="A84" s="46" t="s">
        <v>407</v>
      </c>
      <c r="B84" s="47" t="s">
        <v>425</v>
      </c>
      <c r="C84" s="47">
        <v>10</v>
      </c>
      <c r="D84" s="76" t="s">
        <v>423</v>
      </c>
      <c r="E84" s="76"/>
      <c r="F84" s="47">
        <v>4</v>
      </c>
      <c r="G84" s="47">
        <v>1</v>
      </c>
      <c r="H84" s="47">
        <v>0</v>
      </c>
      <c r="I84" s="47">
        <v>0</v>
      </c>
      <c r="J84" s="240">
        <f t="shared" si="7"/>
        <v>5</v>
      </c>
      <c r="K84" s="240"/>
      <c r="L84" s="239">
        <v>3401220</v>
      </c>
      <c r="M84" s="239">
        <f>J84*C84</f>
        <v>50</v>
      </c>
      <c r="N84" s="257"/>
    </row>
    <row r="85" spans="1:15" ht="39.6">
      <c r="A85" s="46" t="s">
        <v>407</v>
      </c>
      <c r="B85" s="47" t="s">
        <v>426</v>
      </c>
      <c r="C85" s="47">
        <v>6</v>
      </c>
      <c r="D85" s="258" t="s">
        <v>416</v>
      </c>
      <c r="E85" s="76"/>
      <c r="F85" s="47">
        <v>6</v>
      </c>
      <c r="G85" s="47">
        <v>2</v>
      </c>
      <c r="H85" s="47">
        <v>0</v>
      </c>
      <c r="I85" s="47">
        <v>0</v>
      </c>
      <c r="J85" s="240">
        <f t="shared" si="7"/>
        <v>8</v>
      </c>
      <c r="K85" s="240"/>
      <c r="L85" s="239">
        <v>3401220</v>
      </c>
      <c r="M85" s="239">
        <f t="shared" si="6"/>
        <v>48</v>
      </c>
      <c r="N85" s="257"/>
    </row>
    <row r="86" spans="1:15" ht="27" customHeight="1">
      <c r="A86" s="46" t="s">
        <v>407</v>
      </c>
      <c r="B86" s="47" t="s">
        <v>427</v>
      </c>
      <c r="C86" s="47">
        <v>7</v>
      </c>
      <c r="D86" s="76" t="s">
        <v>413</v>
      </c>
      <c r="E86" s="76"/>
      <c r="F86" s="47">
        <v>4</v>
      </c>
      <c r="G86" s="47">
        <v>1</v>
      </c>
      <c r="H86" s="47">
        <v>0</v>
      </c>
      <c r="I86" s="47">
        <v>0</v>
      </c>
      <c r="J86" s="240">
        <f t="shared" si="7"/>
        <v>5</v>
      </c>
      <c r="K86" s="240"/>
      <c r="L86" s="239">
        <v>3401220</v>
      </c>
      <c r="M86" s="239">
        <f t="shared" si="6"/>
        <v>35</v>
      </c>
      <c r="N86" s="257"/>
    </row>
    <row r="87" spans="1:15" ht="39.6">
      <c r="A87" s="46" t="s">
        <v>407</v>
      </c>
      <c r="B87" s="47" t="s">
        <v>428</v>
      </c>
      <c r="C87" s="47">
        <v>8</v>
      </c>
      <c r="D87" s="258" t="s">
        <v>416</v>
      </c>
      <c r="E87" s="76"/>
      <c r="F87" s="47">
        <v>6</v>
      </c>
      <c r="G87" s="47">
        <v>2</v>
      </c>
      <c r="H87" s="47">
        <v>0</v>
      </c>
      <c r="I87" s="47">
        <v>0</v>
      </c>
      <c r="J87" s="240">
        <f t="shared" si="7"/>
        <v>8</v>
      </c>
      <c r="K87" s="240"/>
      <c r="L87" s="239">
        <v>3401220</v>
      </c>
      <c r="M87" s="239">
        <f>J87*C87</f>
        <v>64</v>
      </c>
      <c r="N87" s="257"/>
    </row>
    <row r="88" spans="1:15" ht="27.6" customHeight="1">
      <c r="A88" s="46" t="s">
        <v>407</v>
      </c>
      <c r="B88" s="47" t="s">
        <v>429</v>
      </c>
      <c r="C88" s="47">
        <v>7</v>
      </c>
      <c r="D88" s="76" t="s">
        <v>423</v>
      </c>
      <c r="E88" s="76"/>
      <c r="F88" s="47">
        <v>4</v>
      </c>
      <c r="G88" s="47">
        <v>1</v>
      </c>
      <c r="H88" s="47">
        <v>0</v>
      </c>
      <c r="I88" s="47">
        <v>0</v>
      </c>
      <c r="J88" s="240">
        <f t="shared" si="7"/>
        <v>5</v>
      </c>
      <c r="K88" s="240"/>
      <c r="L88" s="239">
        <v>3401220</v>
      </c>
      <c r="M88" s="239">
        <f t="shared" si="6"/>
        <v>35</v>
      </c>
      <c r="N88" s="257"/>
    </row>
    <row r="89" spans="1:15" ht="39.6">
      <c r="A89" s="46" t="s">
        <v>407</v>
      </c>
      <c r="B89" s="47" t="s">
        <v>430</v>
      </c>
      <c r="C89" s="47">
        <v>5</v>
      </c>
      <c r="D89" s="258" t="s">
        <v>416</v>
      </c>
      <c r="E89" s="76"/>
      <c r="F89" s="47">
        <v>6</v>
      </c>
      <c r="G89" s="47">
        <v>2</v>
      </c>
      <c r="H89" s="47">
        <v>0</v>
      </c>
      <c r="I89" s="47">
        <v>0</v>
      </c>
      <c r="J89" s="240">
        <f t="shared" si="7"/>
        <v>8</v>
      </c>
      <c r="K89" s="240"/>
      <c r="L89" s="239">
        <v>3401220</v>
      </c>
      <c r="M89" s="239">
        <f>J89*C89</f>
        <v>40</v>
      </c>
      <c r="N89" s="257"/>
    </row>
    <row r="90" spans="1:15" ht="30.6" customHeight="1">
      <c r="A90" s="46" t="s">
        <v>407</v>
      </c>
      <c r="B90" s="47" t="s">
        <v>431</v>
      </c>
      <c r="C90" s="47">
        <v>7</v>
      </c>
      <c r="D90" s="76" t="s">
        <v>413</v>
      </c>
      <c r="E90" s="76"/>
      <c r="F90" s="47">
        <v>4</v>
      </c>
      <c r="G90" s="47">
        <v>1</v>
      </c>
      <c r="H90" s="47">
        <v>0</v>
      </c>
      <c r="I90" s="47">
        <v>0</v>
      </c>
      <c r="J90" s="240">
        <f t="shared" si="7"/>
        <v>5</v>
      </c>
      <c r="K90" s="240"/>
      <c r="L90" s="239">
        <v>3401220</v>
      </c>
      <c r="M90" s="239">
        <f t="shared" si="6"/>
        <v>35</v>
      </c>
      <c r="N90" s="257"/>
    </row>
    <row r="91" spans="1:15" ht="30.6" customHeight="1">
      <c r="A91" s="46" t="s">
        <v>407</v>
      </c>
      <c r="B91" s="47" t="s">
        <v>432</v>
      </c>
      <c r="C91" s="47">
        <v>18</v>
      </c>
      <c r="D91" s="76" t="s">
        <v>433</v>
      </c>
      <c r="E91" s="76"/>
      <c r="F91" s="47">
        <v>4</v>
      </c>
      <c r="G91" s="47">
        <v>1</v>
      </c>
      <c r="H91" s="47">
        <v>0</v>
      </c>
      <c r="I91" s="47">
        <v>0</v>
      </c>
      <c r="J91" s="240">
        <f t="shared" si="7"/>
        <v>5</v>
      </c>
      <c r="K91" s="240"/>
      <c r="L91" s="239">
        <v>3401220</v>
      </c>
      <c r="M91" s="239">
        <f>J91*C91</f>
        <v>90</v>
      </c>
      <c r="N91" s="257"/>
    </row>
    <row r="92" spans="1:15" ht="30.6" customHeight="1">
      <c r="A92" s="46" t="s">
        <v>407</v>
      </c>
      <c r="B92" s="47" t="s">
        <v>434</v>
      </c>
      <c r="C92" s="47">
        <v>14</v>
      </c>
      <c r="D92" s="76" t="s">
        <v>413</v>
      </c>
      <c r="E92" s="76"/>
      <c r="F92" s="47">
        <v>4</v>
      </c>
      <c r="G92" s="47">
        <v>1</v>
      </c>
      <c r="H92" s="47">
        <v>0</v>
      </c>
      <c r="I92" s="47">
        <v>0</v>
      </c>
      <c r="J92" s="240">
        <f t="shared" si="7"/>
        <v>5</v>
      </c>
      <c r="K92" s="240"/>
      <c r="L92" s="239">
        <v>3401220</v>
      </c>
      <c r="M92" s="239">
        <f t="shared" si="6"/>
        <v>70</v>
      </c>
      <c r="N92" s="257"/>
    </row>
    <row r="93" spans="1:15" s="292" customFormat="1" ht="13.8">
      <c r="A93" s="299" t="s">
        <v>406</v>
      </c>
      <c r="B93" s="300"/>
      <c r="C93" s="301"/>
      <c r="D93" s="300" t="s">
        <v>575</v>
      </c>
      <c r="E93" s="300"/>
      <c r="F93" s="300"/>
      <c r="G93" s="300"/>
      <c r="H93" s="300"/>
      <c r="I93" s="300"/>
      <c r="J93" s="300"/>
      <c r="K93" s="300"/>
      <c r="L93" s="300"/>
      <c r="M93" s="302"/>
      <c r="N93" s="303"/>
      <c r="O93" s="315">
        <v>20</v>
      </c>
    </row>
    <row r="94" spans="1:15" ht="13.2">
      <c r="A94" s="259"/>
      <c r="B94" s="260"/>
      <c r="C94" s="259"/>
      <c r="D94" s="259"/>
      <c r="E94" s="259"/>
      <c r="F94" s="259"/>
      <c r="G94" s="259"/>
      <c r="H94" s="259"/>
      <c r="I94" s="259"/>
      <c r="J94" s="259"/>
      <c r="K94" s="259"/>
      <c r="L94" s="259"/>
      <c r="M94" s="259"/>
      <c r="N94" s="259"/>
    </row>
    <row r="95" spans="1:15" s="292" customFormat="1" ht="13.8">
      <c r="A95" s="408" t="s">
        <v>435</v>
      </c>
      <c r="B95" s="408"/>
      <c r="C95" s="408"/>
      <c r="D95" s="408"/>
      <c r="E95" s="408"/>
      <c r="F95" s="408"/>
      <c r="G95" s="408"/>
      <c r="H95" s="408"/>
      <c r="I95" s="408"/>
      <c r="J95" s="408"/>
      <c r="K95" s="408"/>
      <c r="L95" s="408"/>
      <c r="M95" s="408"/>
      <c r="N95" s="408"/>
      <c r="O95" s="315"/>
    </row>
    <row r="96" spans="1:15" ht="39.6">
      <c r="A96" s="46" t="s">
        <v>436</v>
      </c>
      <c r="B96" s="261" t="s">
        <v>437</v>
      </c>
      <c r="C96" s="261">
        <v>10</v>
      </c>
      <c r="D96" s="262" t="s">
        <v>438</v>
      </c>
      <c r="E96" s="262"/>
      <c r="F96" s="47">
        <v>3</v>
      </c>
      <c r="G96" s="47">
        <v>1</v>
      </c>
      <c r="H96" s="47">
        <v>0</v>
      </c>
      <c r="I96" s="47">
        <v>0</v>
      </c>
      <c r="J96" s="240">
        <f t="shared" ref="J96:J107" si="8">SUM(F96+G96+I96)</f>
        <v>4</v>
      </c>
      <c r="K96" s="240"/>
      <c r="L96" s="240">
        <v>3401220</v>
      </c>
      <c r="M96" s="47">
        <f t="shared" ref="M96:M112" si="9">J96*C96</f>
        <v>40</v>
      </c>
      <c r="N96" s="263"/>
    </row>
    <row r="97" spans="1:14" ht="39.6">
      <c r="A97" s="46" t="s">
        <v>436</v>
      </c>
      <c r="B97" s="47" t="s">
        <v>439</v>
      </c>
      <c r="C97" s="47">
        <v>20</v>
      </c>
      <c r="D97" s="76" t="s">
        <v>440</v>
      </c>
      <c r="E97" s="76"/>
      <c r="F97" s="47">
        <v>3</v>
      </c>
      <c r="G97" s="47">
        <v>1</v>
      </c>
      <c r="H97" s="47">
        <v>0</v>
      </c>
      <c r="I97" s="47">
        <v>0</v>
      </c>
      <c r="J97" s="240">
        <f t="shared" si="8"/>
        <v>4</v>
      </c>
      <c r="K97" s="240"/>
      <c r="L97" s="240">
        <v>3401220</v>
      </c>
      <c r="M97" s="47">
        <f t="shared" si="9"/>
        <v>80</v>
      </c>
      <c r="N97" s="264"/>
    </row>
    <row r="98" spans="1:14" ht="39.6">
      <c r="A98" s="46" t="s">
        <v>436</v>
      </c>
      <c r="B98" s="47" t="s">
        <v>441</v>
      </c>
      <c r="C98" s="47">
        <v>21</v>
      </c>
      <c r="D98" s="76" t="s">
        <v>440</v>
      </c>
      <c r="E98" s="76"/>
      <c r="F98" s="47">
        <v>3</v>
      </c>
      <c r="G98" s="47">
        <v>1</v>
      </c>
      <c r="H98" s="47">
        <v>0</v>
      </c>
      <c r="I98" s="47">
        <v>0</v>
      </c>
      <c r="J98" s="240">
        <f t="shared" si="8"/>
        <v>4</v>
      </c>
      <c r="K98" s="240"/>
      <c r="L98" s="240">
        <v>3401220</v>
      </c>
      <c r="M98" s="47">
        <f t="shared" si="9"/>
        <v>84</v>
      </c>
      <c r="N98" s="264"/>
    </row>
    <row r="99" spans="1:14" ht="39.6">
      <c r="A99" s="46" t="s">
        <v>436</v>
      </c>
      <c r="B99" s="47" t="s">
        <v>442</v>
      </c>
      <c r="C99" s="47">
        <v>9</v>
      </c>
      <c r="D99" s="76" t="s">
        <v>438</v>
      </c>
      <c r="E99" s="76"/>
      <c r="F99" s="47">
        <v>3</v>
      </c>
      <c r="G99" s="47">
        <v>1</v>
      </c>
      <c r="H99" s="47">
        <v>0</v>
      </c>
      <c r="I99" s="47">
        <v>0</v>
      </c>
      <c r="J99" s="240">
        <f t="shared" si="8"/>
        <v>4</v>
      </c>
      <c r="K99" s="240"/>
      <c r="L99" s="240">
        <v>3401220</v>
      </c>
      <c r="M99" s="47">
        <f t="shared" si="9"/>
        <v>36</v>
      </c>
      <c r="N99" s="264"/>
    </row>
    <row r="100" spans="1:14" ht="39.6">
      <c r="A100" s="46" t="s">
        <v>436</v>
      </c>
      <c r="B100" s="261" t="s">
        <v>443</v>
      </c>
      <c r="C100" s="261">
        <v>8</v>
      </c>
      <c r="D100" s="262" t="s">
        <v>444</v>
      </c>
      <c r="E100" s="262"/>
      <c r="F100" s="47">
        <v>10</v>
      </c>
      <c r="G100" s="47">
        <v>3</v>
      </c>
      <c r="H100" s="47">
        <v>0</v>
      </c>
      <c r="I100" s="47">
        <v>0</v>
      </c>
      <c r="J100" s="240">
        <f t="shared" si="8"/>
        <v>13</v>
      </c>
      <c r="K100" s="240"/>
      <c r="L100" s="240">
        <v>3401220</v>
      </c>
      <c r="M100" s="47">
        <f t="shared" si="9"/>
        <v>104</v>
      </c>
      <c r="N100" s="263"/>
    </row>
    <row r="101" spans="1:14" ht="39.6">
      <c r="A101" s="46" t="s">
        <v>436</v>
      </c>
      <c r="B101" s="261" t="s">
        <v>445</v>
      </c>
      <c r="C101" s="261">
        <v>8</v>
      </c>
      <c r="D101" s="262" t="s">
        <v>446</v>
      </c>
      <c r="E101" s="262"/>
      <c r="F101" s="47">
        <v>10</v>
      </c>
      <c r="G101" s="47">
        <v>3</v>
      </c>
      <c r="H101" s="47">
        <v>0</v>
      </c>
      <c r="I101" s="47">
        <v>0</v>
      </c>
      <c r="J101" s="240">
        <f t="shared" si="8"/>
        <v>13</v>
      </c>
      <c r="K101" s="240"/>
      <c r="L101" s="240">
        <v>3401220</v>
      </c>
      <c r="M101" s="47">
        <f t="shared" si="9"/>
        <v>104</v>
      </c>
      <c r="N101" s="263"/>
    </row>
    <row r="102" spans="1:14" ht="39.6">
      <c r="A102" s="329" t="s">
        <v>436</v>
      </c>
      <c r="B102" s="265" t="s">
        <v>447</v>
      </c>
      <c r="C102" s="265">
        <v>10</v>
      </c>
      <c r="D102" s="266" t="s">
        <v>448</v>
      </c>
      <c r="E102" s="266"/>
      <c r="F102" s="267">
        <v>10</v>
      </c>
      <c r="G102" s="267">
        <v>3</v>
      </c>
      <c r="H102" s="267">
        <v>0</v>
      </c>
      <c r="I102" s="47">
        <v>0</v>
      </c>
      <c r="J102" s="240">
        <f t="shared" si="8"/>
        <v>13</v>
      </c>
      <c r="K102" s="240"/>
      <c r="L102" s="240">
        <v>3401220</v>
      </c>
      <c r="M102" s="240">
        <f t="shared" si="9"/>
        <v>130</v>
      </c>
      <c r="N102" s="263"/>
    </row>
    <row r="103" spans="1:14" ht="39.6">
      <c r="A103" s="329" t="s">
        <v>436</v>
      </c>
      <c r="B103" s="267" t="s">
        <v>449</v>
      </c>
      <c r="C103" s="267">
        <v>14</v>
      </c>
      <c r="D103" s="258" t="s">
        <v>413</v>
      </c>
      <c r="E103" s="258"/>
      <c r="F103" s="267">
        <v>4</v>
      </c>
      <c r="G103" s="267">
        <v>2</v>
      </c>
      <c r="H103" s="267">
        <v>0</v>
      </c>
      <c r="I103" s="47">
        <v>0</v>
      </c>
      <c r="J103" s="240">
        <f t="shared" si="8"/>
        <v>6</v>
      </c>
      <c r="K103" s="240"/>
      <c r="L103" s="240">
        <v>3401220</v>
      </c>
      <c r="M103" s="240">
        <f t="shared" si="9"/>
        <v>84</v>
      </c>
      <c r="N103" s="263"/>
    </row>
    <row r="104" spans="1:14" ht="39.6">
      <c r="A104" s="46" t="s">
        <v>436</v>
      </c>
      <c r="B104" s="180" t="s">
        <v>450</v>
      </c>
      <c r="C104" s="47">
        <v>12</v>
      </c>
      <c r="D104" s="76" t="s">
        <v>423</v>
      </c>
      <c r="E104" s="76"/>
      <c r="F104" s="47">
        <v>4</v>
      </c>
      <c r="G104" s="47">
        <v>2</v>
      </c>
      <c r="H104" s="47">
        <v>0</v>
      </c>
      <c r="I104" s="47">
        <v>0</v>
      </c>
      <c r="J104" s="240">
        <f t="shared" si="8"/>
        <v>6</v>
      </c>
      <c r="K104" s="240"/>
      <c r="L104" s="240">
        <v>3401220</v>
      </c>
      <c r="M104" s="240">
        <f t="shared" si="9"/>
        <v>72</v>
      </c>
      <c r="N104" s="263"/>
    </row>
    <row r="105" spans="1:14" ht="39.6">
      <c r="A105" s="46" t="s">
        <v>436</v>
      </c>
      <c r="B105" s="47" t="s">
        <v>451</v>
      </c>
      <c r="C105" s="47">
        <v>8</v>
      </c>
      <c r="D105" s="266" t="s">
        <v>448</v>
      </c>
      <c r="E105" s="258"/>
      <c r="F105" s="47">
        <v>10</v>
      </c>
      <c r="G105" s="47">
        <v>3</v>
      </c>
      <c r="H105" s="47">
        <v>0</v>
      </c>
      <c r="I105" s="47">
        <v>0</v>
      </c>
      <c r="J105" s="240">
        <f>SUM(F105+G105+I105)</f>
        <v>13</v>
      </c>
      <c r="K105" s="240"/>
      <c r="L105" s="240">
        <v>3401220</v>
      </c>
      <c r="M105" s="240">
        <f t="shared" si="9"/>
        <v>104</v>
      </c>
      <c r="N105" s="263"/>
    </row>
    <row r="106" spans="1:14" ht="39.6">
      <c r="A106" s="46" t="s">
        <v>436</v>
      </c>
      <c r="B106" s="47" t="s">
        <v>452</v>
      </c>
      <c r="C106" s="47">
        <v>14</v>
      </c>
      <c r="D106" s="258" t="s">
        <v>413</v>
      </c>
      <c r="E106" s="258"/>
      <c r="F106" s="47">
        <v>4</v>
      </c>
      <c r="G106" s="47">
        <v>2</v>
      </c>
      <c r="H106" s="47">
        <v>0</v>
      </c>
      <c r="I106" s="47">
        <v>0</v>
      </c>
      <c r="J106" s="240">
        <f>SUM(F106+G106+I106)</f>
        <v>6</v>
      </c>
      <c r="K106" s="240"/>
      <c r="L106" s="240">
        <v>3401220</v>
      </c>
      <c r="M106" s="240">
        <f t="shared" si="9"/>
        <v>84</v>
      </c>
      <c r="N106" s="263"/>
    </row>
    <row r="107" spans="1:14" ht="39.6">
      <c r="A107" s="46" t="s">
        <v>436</v>
      </c>
      <c r="B107" s="47" t="s">
        <v>453</v>
      </c>
      <c r="C107" s="47">
        <v>8</v>
      </c>
      <c r="D107" s="266" t="s">
        <v>448</v>
      </c>
      <c r="E107" s="258"/>
      <c r="F107" s="47">
        <v>10</v>
      </c>
      <c r="G107" s="47">
        <v>3</v>
      </c>
      <c r="H107" s="47">
        <v>0</v>
      </c>
      <c r="I107" s="47">
        <v>0</v>
      </c>
      <c r="J107" s="240">
        <f t="shared" si="8"/>
        <v>13</v>
      </c>
      <c r="K107" s="240"/>
      <c r="L107" s="240">
        <v>3401220</v>
      </c>
      <c r="M107" s="240">
        <f t="shared" si="9"/>
        <v>104</v>
      </c>
      <c r="N107" s="263"/>
    </row>
    <row r="108" spans="1:14" ht="39.6">
      <c r="A108" s="46" t="s">
        <v>436</v>
      </c>
      <c r="B108" s="47" t="s">
        <v>454</v>
      </c>
      <c r="C108" s="47">
        <v>10</v>
      </c>
      <c r="D108" s="76" t="s">
        <v>438</v>
      </c>
      <c r="E108" s="76"/>
      <c r="F108" s="47">
        <v>3</v>
      </c>
      <c r="G108" s="47">
        <v>1</v>
      </c>
      <c r="H108" s="47">
        <v>0</v>
      </c>
      <c r="I108" s="47">
        <v>0</v>
      </c>
      <c r="J108" s="240">
        <f>F108+G108</f>
        <v>4</v>
      </c>
      <c r="K108" s="240"/>
      <c r="L108" s="240">
        <v>3401220</v>
      </c>
      <c r="M108" s="240">
        <f t="shared" si="9"/>
        <v>40</v>
      </c>
      <c r="N108" s="263"/>
    </row>
    <row r="109" spans="1:14" ht="39.6">
      <c r="A109" s="46" t="s">
        <v>436</v>
      </c>
      <c r="B109" s="47" t="s">
        <v>455</v>
      </c>
      <c r="C109" s="47">
        <v>7</v>
      </c>
      <c r="D109" s="76" t="s">
        <v>448</v>
      </c>
      <c r="E109" s="76"/>
      <c r="F109" s="47">
        <v>10</v>
      </c>
      <c r="G109" s="47">
        <v>3</v>
      </c>
      <c r="H109" s="47">
        <v>0</v>
      </c>
      <c r="I109" s="47">
        <v>0</v>
      </c>
      <c r="J109" s="240">
        <f>SUM(F109+G109+I109)</f>
        <v>13</v>
      </c>
      <c r="K109" s="240"/>
      <c r="L109" s="240">
        <v>3401220</v>
      </c>
      <c r="M109" s="240">
        <f t="shared" si="9"/>
        <v>91</v>
      </c>
      <c r="N109" s="263"/>
    </row>
    <row r="110" spans="1:14" ht="39.6">
      <c r="A110" s="46" t="s">
        <v>436</v>
      </c>
      <c r="B110" s="47" t="s">
        <v>456</v>
      </c>
      <c r="C110" s="47">
        <v>12</v>
      </c>
      <c r="D110" s="76" t="s">
        <v>440</v>
      </c>
      <c r="E110" s="76"/>
      <c r="F110" s="47">
        <v>3</v>
      </c>
      <c r="G110" s="47">
        <v>1</v>
      </c>
      <c r="H110" s="47">
        <v>0</v>
      </c>
      <c r="I110" s="47">
        <v>0</v>
      </c>
      <c r="J110" s="240">
        <f>F110+G110</f>
        <v>4</v>
      </c>
      <c r="K110" s="240"/>
      <c r="L110" s="240">
        <v>3401220</v>
      </c>
      <c r="M110" s="240">
        <f t="shared" si="9"/>
        <v>48</v>
      </c>
      <c r="N110" s="263"/>
    </row>
    <row r="111" spans="1:14" ht="39.6">
      <c r="A111" s="46" t="s">
        <v>436</v>
      </c>
      <c r="B111" s="47" t="s">
        <v>457</v>
      </c>
      <c r="C111" s="47">
        <v>7</v>
      </c>
      <c r="D111" s="76" t="s">
        <v>448</v>
      </c>
      <c r="E111" s="76"/>
      <c r="F111" s="47">
        <v>8</v>
      </c>
      <c r="G111" s="47">
        <v>2</v>
      </c>
      <c r="H111" s="47">
        <v>0</v>
      </c>
      <c r="I111" s="47">
        <v>0</v>
      </c>
      <c r="J111" s="240">
        <f>SUM(F111+G111+I111)</f>
        <v>10</v>
      </c>
      <c r="K111" s="240"/>
      <c r="L111" s="240">
        <v>3401220</v>
      </c>
      <c r="M111" s="240">
        <f t="shared" si="9"/>
        <v>70</v>
      </c>
      <c r="N111" s="263"/>
    </row>
    <row r="112" spans="1:14" ht="39.6">
      <c r="A112" s="46" t="s">
        <v>436</v>
      </c>
      <c r="B112" s="47" t="s">
        <v>458</v>
      </c>
      <c r="C112" s="47">
        <v>14</v>
      </c>
      <c r="D112" s="76" t="s">
        <v>440</v>
      </c>
      <c r="E112" s="76"/>
      <c r="F112" s="47">
        <v>3</v>
      </c>
      <c r="G112" s="47">
        <v>1</v>
      </c>
      <c r="H112" s="47">
        <v>0</v>
      </c>
      <c r="I112" s="47">
        <v>0</v>
      </c>
      <c r="J112" s="240">
        <f>F112+G112</f>
        <v>4</v>
      </c>
      <c r="K112" s="240"/>
      <c r="L112" s="240">
        <v>3401220</v>
      </c>
      <c r="M112" s="240">
        <f t="shared" si="9"/>
        <v>56</v>
      </c>
      <c r="N112" s="263"/>
    </row>
    <row r="113" spans="1:15" ht="13.2">
      <c r="A113" s="269" t="s">
        <v>435</v>
      </c>
      <c r="B113" s="270"/>
      <c r="C113" s="270"/>
      <c r="D113" s="271" t="s">
        <v>574</v>
      </c>
      <c r="E113" s="271"/>
      <c r="F113" s="272"/>
      <c r="G113" s="270"/>
      <c r="H113" s="270"/>
      <c r="I113" s="270"/>
      <c r="J113" s="270"/>
      <c r="K113" s="270"/>
      <c r="L113" s="270"/>
      <c r="M113" s="270"/>
      <c r="N113" s="273"/>
      <c r="O113" s="316">
        <v>17</v>
      </c>
    </row>
    <row r="114" spans="1:15" ht="13.2">
      <c r="A114" s="274"/>
      <c r="B114" s="275"/>
      <c r="C114" s="275"/>
      <c r="D114" s="274"/>
      <c r="E114" s="274"/>
      <c r="F114" s="276"/>
      <c r="G114" s="275"/>
      <c r="H114" s="275"/>
      <c r="I114" s="275"/>
      <c r="J114" s="275"/>
      <c r="K114" s="275"/>
      <c r="L114" s="275"/>
      <c r="M114" s="275"/>
      <c r="N114" s="234"/>
    </row>
    <row r="115" spans="1:15" ht="13.2">
      <c r="A115" s="277"/>
      <c r="B115" s="278"/>
      <c r="C115" s="277"/>
      <c r="D115" s="277" t="s">
        <v>459</v>
      </c>
      <c r="E115" s="277"/>
      <c r="F115" s="277"/>
      <c r="G115" s="277"/>
      <c r="H115" s="277"/>
      <c r="I115" s="277"/>
      <c r="J115" s="277"/>
      <c r="K115" s="277"/>
      <c r="L115" s="277"/>
      <c r="M115" s="277"/>
      <c r="N115" s="277"/>
    </row>
    <row r="116" spans="1:15" ht="30.6" customHeight="1">
      <c r="A116" s="199" t="s">
        <v>460</v>
      </c>
      <c r="B116" s="151" t="s">
        <v>461</v>
      </c>
      <c r="C116" s="151">
        <v>22</v>
      </c>
      <c r="D116" s="172" t="s">
        <v>358</v>
      </c>
      <c r="E116" s="172"/>
      <c r="F116" s="151">
        <v>10</v>
      </c>
      <c r="G116" s="151">
        <v>2</v>
      </c>
      <c r="H116" s="151">
        <v>0</v>
      </c>
      <c r="I116" s="151">
        <v>0</v>
      </c>
      <c r="J116" s="239">
        <f>SUM(F116+G116+I116)</f>
        <v>12</v>
      </c>
      <c r="K116" s="239"/>
      <c r="L116" s="239">
        <v>3401220</v>
      </c>
      <c r="M116" s="239">
        <f>J116*C116</f>
        <v>264</v>
      </c>
      <c r="N116" s="279"/>
    </row>
    <row r="117" spans="1:15" ht="30" customHeight="1">
      <c r="A117" s="199" t="s">
        <v>462</v>
      </c>
      <c r="B117" s="151" t="s">
        <v>463</v>
      </c>
      <c r="C117" s="151">
        <v>15</v>
      </c>
      <c r="D117" s="172" t="s">
        <v>66</v>
      </c>
      <c r="E117" s="172"/>
      <c r="F117" s="151">
        <v>10</v>
      </c>
      <c r="G117" s="151">
        <v>2</v>
      </c>
      <c r="H117" s="151">
        <v>0</v>
      </c>
      <c r="I117" s="151">
        <v>0</v>
      </c>
      <c r="J117" s="239">
        <f t="shared" ref="J117:J128" si="10">SUM(F117+G117+I117)</f>
        <v>12</v>
      </c>
      <c r="K117" s="239"/>
      <c r="L117" s="239">
        <v>3401220</v>
      </c>
      <c r="M117" s="239">
        <f t="shared" ref="M117:M123" si="11">J117*C117</f>
        <v>180</v>
      </c>
      <c r="N117" s="279"/>
    </row>
    <row r="118" spans="1:15" ht="30" customHeight="1">
      <c r="A118" s="199" t="s">
        <v>462</v>
      </c>
      <c r="B118" s="151" t="s">
        <v>463</v>
      </c>
      <c r="C118" s="151">
        <v>15</v>
      </c>
      <c r="D118" s="172" t="s">
        <v>66</v>
      </c>
      <c r="E118" s="172"/>
      <c r="F118" s="151">
        <v>9</v>
      </c>
      <c r="G118" s="151">
        <v>1</v>
      </c>
      <c r="H118" s="151">
        <v>0</v>
      </c>
      <c r="I118" s="151">
        <v>0</v>
      </c>
      <c r="J118" s="239">
        <f t="shared" si="10"/>
        <v>10</v>
      </c>
      <c r="K118" s="239"/>
      <c r="L118" s="239">
        <v>3401220</v>
      </c>
      <c r="M118" s="239">
        <f t="shared" si="11"/>
        <v>150</v>
      </c>
      <c r="N118" s="279"/>
    </row>
    <row r="119" spans="1:15" ht="30" customHeight="1">
      <c r="A119" s="199" t="s">
        <v>460</v>
      </c>
      <c r="B119" s="151" t="s">
        <v>464</v>
      </c>
      <c r="C119" s="151">
        <v>19</v>
      </c>
      <c r="D119" s="172" t="s">
        <v>66</v>
      </c>
      <c r="E119" s="172"/>
      <c r="F119" s="151">
        <v>10</v>
      </c>
      <c r="G119" s="151">
        <v>2</v>
      </c>
      <c r="H119" s="151">
        <v>0</v>
      </c>
      <c r="I119" s="151">
        <v>0</v>
      </c>
      <c r="J119" s="239">
        <f t="shared" si="10"/>
        <v>12</v>
      </c>
      <c r="K119" s="239"/>
      <c r="L119" s="239">
        <v>3401220</v>
      </c>
      <c r="M119" s="239">
        <f t="shared" si="11"/>
        <v>228</v>
      </c>
      <c r="N119" s="280"/>
    </row>
    <row r="120" spans="1:15" ht="30" customHeight="1">
      <c r="A120" s="199" t="s">
        <v>460</v>
      </c>
      <c r="B120" s="151" t="s">
        <v>464</v>
      </c>
      <c r="C120" s="151">
        <v>19</v>
      </c>
      <c r="D120" s="172" t="s">
        <v>66</v>
      </c>
      <c r="E120" s="172"/>
      <c r="F120" s="151">
        <v>9</v>
      </c>
      <c r="G120" s="151">
        <v>1</v>
      </c>
      <c r="H120" s="151">
        <v>0</v>
      </c>
      <c r="I120" s="151">
        <v>0</v>
      </c>
      <c r="J120" s="239">
        <f t="shared" si="10"/>
        <v>10</v>
      </c>
      <c r="K120" s="239"/>
      <c r="L120" s="239">
        <v>3401220</v>
      </c>
      <c r="M120" s="239">
        <f t="shared" si="11"/>
        <v>190</v>
      </c>
      <c r="N120" s="280"/>
    </row>
    <row r="121" spans="1:15" ht="30" customHeight="1">
      <c r="A121" s="199" t="s">
        <v>460</v>
      </c>
      <c r="B121" s="151" t="s">
        <v>465</v>
      </c>
      <c r="C121" s="151">
        <v>20</v>
      </c>
      <c r="D121" s="281" t="s">
        <v>466</v>
      </c>
      <c r="E121" s="281"/>
      <c r="F121" s="211">
        <v>10</v>
      </c>
      <c r="G121" s="211">
        <v>2</v>
      </c>
      <c r="H121" s="211">
        <v>0</v>
      </c>
      <c r="I121" s="211">
        <v>0</v>
      </c>
      <c r="J121" s="239">
        <f t="shared" si="10"/>
        <v>12</v>
      </c>
      <c r="K121" s="239"/>
      <c r="L121" s="282">
        <v>3401220</v>
      </c>
      <c r="M121" s="239">
        <f t="shared" si="11"/>
        <v>240</v>
      </c>
      <c r="N121" s="280"/>
    </row>
    <row r="122" spans="1:15" ht="30" customHeight="1">
      <c r="A122" s="225" t="str">
        <f>A121</f>
        <v>НТЗ зі спеціальної підготовки  до міжнародних спортивних змагань (паралельні дисципліни)</v>
      </c>
      <c r="B122" s="180" t="s">
        <v>467</v>
      </c>
      <c r="C122" s="151">
        <v>17</v>
      </c>
      <c r="D122" s="172" t="s">
        <v>66</v>
      </c>
      <c r="E122" s="172"/>
      <c r="F122" s="151">
        <v>10</v>
      </c>
      <c r="G122" s="151">
        <v>2</v>
      </c>
      <c r="H122" s="151">
        <v>0</v>
      </c>
      <c r="I122" s="151">
        <v>1</v>
      </c>
      <c r="J122" s="239">
        <f t="shared" si="10"/>
        <v>13</v>
      </c>
      <c r="K122" s="239"/>
      <c r="L122" s="239">
        <v>3401220</v>
      </c>
      <c r="M122" s="239">
        <f t="shared" si="11"/>
        <v>221</v>
      </c>
      <c r="N122" s="280"/>
    </row>
    <row r="123" spans="1:15" ht="30" customHeight="1">
      <c r="A123" s="225" t="str">
        <f>A122</f>
        <v>НТЗ зі спеціальної підготовки  до міжнародних спортивних змагань (паралельні дисципліни)</v>
      </c>
      <c r="B123" s="180" t="s">
        <v>467</v>
      </c>
      <c r="C123" s="151">
        <v>17</v>
      </c>
      <c r="D123" s="172" t="s">
        <v>66</v>
      </c>
      <c r="E123" s="172"/>
      <c r="F123" s="151">
        <v>9</v>
      </c>
      <c r="G123" s="151">
        <v>1</v>
      </c>
      <c r="H123" s="151">
        <v>0</v>
      </c>
      <c r="I123" s="151">
        <v>1</v>
      </c>
      <c r="J123" s="239">
        <f t="shared" si="10"/>
        <v>11</v>
      </c>
      <c r="K123" s="239"/>
      <c r="L123" s="239">
        <v>3401220</v>
      </c>
      <c r="M123" s="239">
        <f t="shared" si="11"/>
        <v>187</v>
      </c>
      <c r="N123" s="280"/>
    </row>
    <row r="124" spans="1:15" ht="30" customHeight="1">
      <c r="A124" s="199" t="str">
        <f>A121</f>
        <v>НТЗ зі спеціальної підготовки  до міжнародних спортивних змагань (паралельні дисципліни)</v>
      </c>
      <c r="B124" s="151" t="s">
        <v>468</v>
      </c>
      <c r="C124" s="151">
        <v>15</v>
      </c>
      <c r="D124" s="172" t="s">
        <v>66</v>
      </c>
      <c r="E124" s="172"/>
      <c r="F124" s="151">
        <v>10</v>
      </c>
      <c r="G124" s="151">
        <v>2</v>
      </c>
      <c r="H124" s="151">
        <v>0</v>
      </c>
      <c r="I124" s="151">
        <v>0</v>
      </c>
      <c r="J124" s="239">
        <f t="shared" si="10"/>
        <v>12</v>
      </c>
      <c r="K124" s="239"/>
      <c r="L124" s="239">
        <v>3401220</v>
      </c>
      <c r="M124" s="239">
        <f t="shared" ref="M124:M139" si="12">J124*C124</f>
        <v>180</v>
      </c>
      <c r="N124" s="280"/>
    </row>
    <row r="125" spans="1:15" ht="30" customHeight="1">
      <c r="A125" s="199" t="str">
        <f>A122</f>
        <v>НТЗ зі спеціальної підготовки  до міжнародних спортивних змагань (паралельні дисципліни)</v>
      </c>
      <c r="B125" s="151" t="s">
        <v>468</v>
      </c>
      <c r="C125" s="151">
        <v>15</v>
      </c>
      <c r="D125" s="172" t="s">
        <v>66</v>
      </c>
      <c r="E125" s="172"/>
      <c r="F125" s="151">
        <v>9</v>
      </c>
      <c r="G125" s="151">
        <v>1</v>
      </c>
      <c r="H125" s="151">
        <v>0</v>
      </c>
      <c r="I125" s="151">
        <v>0</v>
      </c>
      <c r="J125" s="239">
        <f t="shared" si="10"/>
        <v>10</v>
      </c>
      <c r="K125" s="239"/>
      <c r="L125" s="239">
        <v>3401220</v>
      </c>
      <c r="M125" s="239">
        <f t="shared" si="12"/>
        <v>150</v>
      </c>
      <c r="N125" s="280"/>
    </row>
    <row r="126" spans="1:15" ht="30" customHeight="1">
      <c r="A126" s="199" t="str">
        <f>A124</f>
        <v>НТЗ зі спеціальної підготовки  до міжнародних спортивних змагань (паралельні дисципліни)</v>
      </c>
      <c r="B126" s="151" t="s">
        <v>469</v>
      </c>
      <c r="C126" s="151">
        <v>14</v>
      </c>
      <c r="D126" s="172" t="s">
        <v>470</v>
      </c>
      <c r="E126" s="172"/>
      <c r="F126" s="151">
        <v>9</v>
      </c>
      <c r="G126" s="151">
        <v>2</v>
      </c>
      <c r="H126" s="151">
        <v>0</v>
      </c>
      <c r="I126" s="151">
        <v>0</v>
      </c>
      <c r="J126" s="239">
        <f t="shared" si="10"/>
        <v>11</v>
      </c>
      <c r="K126" s="239"/>
      <c r="L126" s="239">
        <v>3401220</v>
      </c>
      <c r="M126" s="239">
        <f t="shared" si="12"/>
        <v>154</v>
      </c>
      <c r="N126" s="279"/>
    </row>
    <row r="127" spans="1:15" ht="30" customHeight="1">
      <c r="A127" s="199" t="str">
        <f t="shared" ref="A127:A139" si="13">A126</f>
        <v>НТЗ зі спеціальної підготовки  до міжнародних спортивних змагань (паралельні дисципліни)</v>
      </c>
      <c r="B127" s="151" t="s">
        <v>471</v>
      </c>
      <c r="C127" s="151">
        <v>16</v>
      </c>
      <c r="D127" s="172" t="s">
        <v>66</v>
      </c>
      <c r="E127" s="172"/>
      <c r="F127" s="151">
        <v>10</v>
      </c>
      <c r="G127" s="151">
        <v>2</v>
      </c>
      <c r="H127" s="151">
        <v>0</v>
      </c>
      <c r="I127" s="151">
        <v>0</v>
      </c>
      <c r="J127" s="239">
        <f t="shared" si="10"/>
        <v>12</v>
      </c>
      <c r="K127" s="239"/>
      <c r="L127" s="239">
        <v>3401220</v>
      </c>
      <c r="M127" s="239">
        <f t="shared" si="12"/>
        <v>192</v>
      </c>
      <c r="N127" s="280"/>
    </row>
    <row r="128" spans="1:15" ht="30" customHeight="1">
      <c r="A128" s="199" t="str">
        <f t="shared" si="13"/>
        <v>НТЗ зі спеціальної підготовки  до міжнародних спортивних змагань (паралельні дисципліни)</v>
      </c>
      <c r="B128" s="151" t="s">
        <v>471</v>
      </c>
      <c r="C128" s="151">
        <v>16</v>
      </c>
      <c r="D128" s="172" t="s">
        <v>66</v>
      </c>
      <c r="E128" s="172"/>
      <c r="F128" s="151">
        <v>9</v>
      </c>
      <c r="G128" s="151">
        <v>1</v>
      </c>
      <c r="H128" s="151">
        <v>0</v>
      </c>
      <c r="I128" s="151">
        <v>0</v>
      </c>
      <c r="J128" s="239">
        <f t="shared" si="10"/>
        <v>10</v>
      </c>
      <c r="K128" s="239"/>
      <c r="L128" s="239">
        <v>3401220</v>
      </c>
      <c r="M128" s="239">
        <f t="shared" si="12"/>
        <v>160</v>
      </c>
      <c r="N128" s="280"/>
    </row>
    <row r="129" spans="1:14" ht="30" customHeight="1">
      <c r="A129" s="199" t="str">
        <f>A127</f>
        <v>НТЗ зі спеціальної підготовки  до міжнародних спортивних змагань (паралельні дисципліни)</v>
      </c>
      <c r="B129" s="151" t="s">
        <v>472</v>
      </c>
      <c r="C129" s="151">
        <v>14</v>
      </c>
      <c r="D129" s="172" t="s">
        <v>470</v>
      </c>
      <c r="E129" s="172"/>
      <c r="F129" s="151">
        <v>9</v>
      </c>
      <c r="G129" s="151">
        <v>2</v>
      </c>
      <c r="H129" s="151">
        <v>0</v>
      </c>
      <c r="I129" s="151">
        <v>0</v>
      </c>
      <c r="J129" s="239">
        <f t="shared" ref="J129:J139" si="14">SUM(F129+G129+I129)</f>
        <v>11</v>
      </c>
      <c r="K129" s="239"/>
      <c r="L129" s="239">
        <v>3401220</v>
      </c>
      <c r="M129" s="239">
        <f t="shared" si="12"/>
        <v>154</v>
      </c>
      <c r="N129" s="279"/>
    </row>
    <row r="130" spans="1:14" ht="33" customHeight="1">
      <c r="A130" s="199" t="str">
        <f t="shared" si="13"/>
        <v>НТЗ зі спеціальної підготовки  до міжнародних спортивних змагань (паралельні дисципліни)</v>
      </c>
      <c r="B130" s="151" t="s">
        <v>473</v>
      </c>
      <c r="C130" s="151">
        <v>16</v>
      </c>
      <c r="D130" s="172" t="s">
        <v>66</v>
      </c>
      <c r="E130" s="172"/>
      <c r="F130" s="151">
        <v>10</v>
      </c>
      <c r="G130" s="151">
        <v>2</v>
      </c>
      <c r="H130" s="151">
        <v>0</v>
      </c>
      <c r="I130" s="151">
        <v>0</v>
      </c>
      <c r="J130" s="239">
        <f t="shared" si="14"/>
        <v>12</v>
      </c>
      <c r="K130" s="239"/>
      <c r="L130" s="239">
        <v>3401220</v>
      </c>
      <c r="M130" s="239">
        <f t="shared" si="12"/>
        <v>192</v>
      </c>
      <c r="N130" s="279"/>
    </row>
    <row r="131" spans="1:14" ht="30" customHeight="1">
      <c r="A131" s="199" t="str">
        <f t="shared" si="13"/>
        <v>НТЗ зі спеціальної підготовки  до міжнародних спортивних змагань (паралельні дисципліни)</v>
      </c>
      <c r="B131" s="151" t="s">
        <v>473</v>
      </c>
      <c r="C131" s="151">
        <v>16</v>
      </c>
      <c r="D131" s="172" t="s">
        <v>66</v>
      </c>
      <c r="E131" s="172"/>
      <c r="F131" s="151">
        <v>9</v>
      </c>
      <c r="G131" s="151">
        <v>1</v>
      </c>
      <c r="H131" s="151">
        <v>0</v>
      </c>
      <c r="I131" s="151">
        <v>0</v>
      </c>
      <c r="J131" s="239">
        <f t="shared" si="14"/>
        <v>10</v>
      </c>
      <c r="K131" s="239"/>
      <c r="L131" s="239">
        <v>3401220</v>
      </c>
      <c r="M131" s="239">
        <f t="shared" si="12"/>
        <v>160</v>
      </c>
      <c r="N131" s="279"/>
    </row>
    <row r="132" spans="1:14" ht="30" customHeight="1">
      <c r="A132" s="199" t="str">
        <f>A130</f>
        <v>НТЗ зі спеціальної підготовки  до міжнародних спортивних змагань (паралельні дисципліни)</v>
      </c>
      <c r="B132" s="151" t="s">
        <v>474</v>
      </c>
      <c r="C132" s="151">
        <v>14</v>
      </c>
      <c r="D132" s="172" t="s">
        <v>470</v>
      </c>
      <c r="E132" s="172"/>
      <c r="F132" s="151">
        <v>9</v>
      </c>
      <c r="G132" s="151">
        <v>2</v>
      </c>
      <c r="H132" s="151">
        <v>0</v>
      </c>
      <c r="I132" s="151">
        <v>0</v>
      </c>
      <c r="J132" s="239">
        <f t="shared" si="14"/>
        <v>11</v>
      </c>
      <c r="K132" s="239"/>
      <c r="L132" s="239">
        <v>3401220</v>
      </c>
      <c r="M132" s="239">
        <f t="shared" si="12"/>
        <v>154</v>
      </c>
      <c r="N132" s="279"/>
    </row>
    <row r="133" spans="1:14" ht="30" customHeight="1">
      <c r="A133" s="199" t="str">
        <f t="shared" si="13"/>
        <v>НТЗ зі спеціальної підготовки  до міжнародних спортивних змагань (паралельні дисципліни)</v>
      </c>
      <c r="B133" s="151" t="s">
        <v>475</v>
      </c>
      <c r="C133" s="151">
        <v>9</v>
      </c>
      <c r="D133" s="172" t="s">
        <v>66</v>
      </c>
      <c r="E133" s="172"/>
      <c r="F133" s="151">
        <v>19</v>
      </c>
      <c r="G133" s="151">
        <v>3</v>
      </c>
      <c r="H133" s="151">
        <v>0</v>
      </c>
      <c r="I133" s="151">
        <v>0</v>
      </c>
      <c r="J133" s="239">
        <f t="shared" si="14"/>
        <v>22</v>
      </c>
      <c r="K133" s="239"/>
      <c r="L133" s="239">
        <f t="shared" ref="L133:L139" si="15">L132</f>
        <v>3401220</v>
      </c>
      <c r="M133" s="239">
        <f t="shared" si="12"/>
        <v>198</v>
      </c>
      <c r="N133" s="279"/>
    </row>
    <row r="134" spans="1:14" ht="30" customHeight="1">
      <c r="A134" s="199" t="str">
        <f t="shared" si="13"/>
        <v>НТЗ зі спеціальної підготовки  до міжнародних спортивних змагань (паралельні дисципліни)</v>
      </c>
      <c r="B134" s="151" t="s">
        <v>476</v>
      </c>
      <c r="C134" s="151">
        <v>16</v>
      </c>
      <c r="D134" s="172" t="s">
        <v>45</v>
      </c>
      <c r="E134" s="172"/>
      <c r="F134" s="151">
        <v>9</v>
      </c>
      <c r="G134" s="151">
        <v>2</v>
      </c>
      <c r="H134" s="151">
        <v>0</v>
      </c>
      <c r="I134" s="151">
        <v>0</v>
      </c>
      <c r="J134" s="239">
        <f t="shared" si="14"/>
        <v>11</v>
      </c>
      <c r="K134" s="239"/>
      <c r="L134" s="239">
        <f t="shared" si="15"/>
        <v>3401220</v>
      </c>
      <c r="M134" s="239">
        <f t="shared" si="12"/>
        <v>176</v>
      </c>
      <c r="N134" s="279"/>
    </row>
    <row r="135" spans="1:14" ht="30" customHeight="1">
      <c r="A135" s="199" t="str">
        <f t="shared" si="13"/>
        <v>НТЗ зі спеціальної підготовки  до міжнародних спортивних змагань (паралельні дисципліни)</v>
      </c>
      <c r="B135" s="151" t="s">
        <v>477</v>
      </c>
      <c r="C135" s="151">
        <v>10</v>
      </c>
      <c r="D135" s="172" t="s">
        <v>66</v>
      </c>
      <c r="E135" s="172"/>
      <c r="F135" s="151">
        <v>19</v>
      </c>
      <c r="G135" s="151">
        <v>3</v>
      </c>
      <c r="H135" s="151">
        <v>0</v>
      </c>
      <c r="I135" s="151">
        <v>0</v>
      </c>
      <c r="J135" s="239">
        <f t="shared" si="14"/>
        <v>22</v>
      </c>
      <c r="K135" s="239"/>
      <c r="L135" s="239">
        <f t="shared" si="15"/>
        <v>3401220</v>
      </c>
      <c r="M135" s="239">
        <f t="shared" si="12"/>
        <v>220</v>
      </c>
      <c r="N135" s="279"/>
    </row>
    <row r="136" spans="1:14" ht="30" customHeight="1">
      <c r="A136" s="199" t="str">
        <f t="shared" si="13"/>
        <v>НТЗ зі спеціальної підготовки  до міжнародних спортивних змагань (паралельні дисципліни)</v>
      </c>
      <c r="B136" s="151" t="s">
        <v>478</v>
      </c>
      <c r="C136" s="151">
        <v>16</v>
      </c>
      <c r="D136" s="172" t="s">
        <v>45</v>
      </c>
      <c r="E136" s="172"/>
      <c r="F136" s="151">
        <v>9</v>
      </c>
      <c r="G136" s="151">
        <v>2</v>
      </c>
      <c r="H136" s="151">
        <v>0</v>
      </c>
      <c r="I136" s="151">
        <v>0</v>
      </c>
      <c r="J136" s="239">
        <f t="shared" si="14"/>
        <v>11</v>
      </c>
      <c r="K136" s="239"/>
      <c r="L136" s="239">
        <f t="shared" si="15"/>
        <v>3401220</v>
      </c>
      <c r="M136" s="239">
        <f t="shared" si="12"/>
        <v>176</v>
      </c>
      <c r="N136" s="279"/>
    </row>
    <row r="137" spans="1:14" ht="30" customHeight="1">
      <c r="A137" s="304" t="str">
        <f t="shared" si="13"/>
        <v>НТЗ зі спеціальної підготовки  до міжнародних спортивних змагань (паралельні дисципліни)</v>
      </c>
      <c r="B137" s="151" t="s">
        <v>479</v>
      </c>
      <c r="C137" s="151">
        <v>10</v>
      </c>
      <c r="D137" s="172" t="s">
        <v>66</v>
      </c>
      <c r="E137" s="172"/>
      <c r="F137" s="283">
        <v>19</v>
      </c>
      <c r="G137" s="283">
        <v>3</v>
      </c>
      <c r="H137" s="283">
        <v>0</v>
      </c>
      <c r="I137" s="283">
        <v>0</v>
      </c>
      <c r="J137" s="239">
        <f t="shared" si="14"/>
        <v>22</v>
      </c>
      <c r="K137" s="239"/>
      <c r="L137" s="283">
        <f t="shared" si="15"/>
        <v>3401220</v>
      </c>
      <c r="M137" s="239">
        <f t="shared" si="12"/>
        <v>220</v>
      </c>
      <c r="N137" s="284"/>
    </row>
    <row r="138" spans="1:14" ht="30" customHeight="1">
      <c r="A138" s="304" t="str">
        <f t="shared" si="13"/>
        <v>НТЗ зі спеціальної підготовки  до міжнародних спортивних змагань (паралельні дисципліни)</v>
      </c>
      <c r="B138" s="151" t="s">
        <v>480</v>
      </c>
      <c r="C138" s="151">
        <v>15</v>
      </c>
      <c r="D138" s="285" t="s">
        <v>358</v>
      </c>
      <c r="E138" s="285"/>
      <c r="F138" s="283">
        <v>9</v>
      </c>
      <c r="G138" s="283">
        <v>2</v>
      </c>
      <c r="H138" s="283">
        <v>0</v>
      </c>
      <c r="I138" s="283">
        <v>0</v>
      </c>
      <c r="J138" s="239">
        <f t="shared" si="14"/>
        <v>11</v>
      </c>
      <c r="K138" s="239"/>
      <c r="L138" s="283">
        <f t="shared" si="15"/>
        <v>3401220</v>
      </c>
      <c r="M138" s="239">
        <f t="shared" si="12"/>
        <v>165</v>
      </c>
      <c r="N138" s="284"/>
    </row>
    <row r="139" spans="1:14" ht="34.799999999999997" customHeight="1">
      <c r="A139" s="304" t="str">
        <f t="shared" si="13"/>
        <v>НТЗ зі спеціальної підготовки  до міжнародних спортивних змагань (паралельні дисципліни)</v>
      </c>
      <c r="B139" s="151" t="s">
        <v>481</v>
      </c>
      <c r="C139" s="151">
        <v>6</v>
      </c>
      <c r="D139" s="172" t="s">
        <v>66</v>
      </c>
      <c r="E139" s="172"/>
      <c r="F139" s="283">
        <v>19</v>
      </c>
      <c r="G139" s="283">
        <v>3</v>
      </c>
      <c r="H139" s="283">
        <v>0</v>
      </c>
      <c r="I139" s="283">
        <v>0</v>
      </c>
      <c r="J139" s="239">
        <f t="shared" si="14"/>
        <v>22</v>
      </c>
      <c r="K139" s="239"/>
      <c r="L139" s="283">
        <f t="shared" si="15"/>
        <v>3401220</v>
      </c>
      <c r="M139" s="239">
        <f t="shared" si="12"/>
        <v>132</v>
      </c>
      <c r="N139" s="284"/>
    </row>
    <row r="140" spans="1:14" ht="13.2">
      <c r="A140" s="259"/>
      <c r="B140" s="260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</row>
    <row r="141" spans="1:14" ht="35.4" customHeight="1">
      <c r="A141" s="199" t="s">
        <v>58</v>
      </c>
      <c r="B141" s="151" t="s">
        <v>482</v>
      </c>
      <c r="C141" s="151">
        <v>8</v>
      </c>
      <c r="D141" s="172" t="s">
        <v>45</v>
      </c>
      <c r="E141" s="172"/>
      <c r="F141" s="151">
        <v>2</v>
      </c>
      <c r="G141" s="151">
        <v>1</v>
      </c>
      <c r="H141" s="151">
        <v>0</v>
      </c>
      <c r="I141" s="151">
        <v>0</v>
      </c>
      <c r="J141" s="239">
        <f>SUM(F141+G141+I141)</f>
        <v>3</v>
      </c>
      <c r="K141" s="239"/>
      <c r="L141" s="239">
        <v>3401220</v>
      </c>
      <c r="M141" s="239">
        <f t="shared" ref="M141:M158" si="16">J141*C141</f>
        <v>24</v>
      </c>
      <c r="N141" s="279"/>
    </row>
    <row r="142" spans="1:14" ht="35.4" customHeight="1">
      <c r="A142" s="199" t="str">
        <f>A141</f>
        <v>НТЗ зі спеціальної підготовки  до міжнародних спортивних змагань (сноубордкрос)</v>
      </c>
      <c r="B142" s="151" t="s">
        <v>483</v>
      </c>
      <c r="C142" s="151">
        <v>7</v>
      </c>
      <c r="D142" s="172" t="s">
        <v>484</v>
      </c>
      <c r="E142" s="172"/>
      <c r="F142" s="151">
        <v>3</v>
      </c>
      <c r="G142" s="151">
        <v>2</v>
      </c>
      <c r="H142" s="151">
        <v>0</v>
      </c>
      <c r="I142" s="151">
        <v>0</v>
      </c>
      <c r="J142" s="239">
        <f t="shared" ref="J142:J147" si="17">SUM(F142+G142+I142)</f>
        <v>5</v>
      </c>
      <c r="K142" s="239"/>
      <c r="L142" s="239">
        <v>3401220</v>
      </c>
      <c r="M142" s="239">
        <f t="shared" si="16"/>
        <v>35</v>
      </c>
      <c r="N142" s="280"/>
    </row>
    <row r="143" spans="1:14" ht="35.4" customHeight="1">
      <c r="A143" s="199" t="str">
        <f>A142</f>
        <v>НТЗ зі спеціальної підготовки  до міжнародних спортивних змагань (сноубордкрос)</v>
      </c>
      <c r="B143" s="151" t="s">
        <v>485</v>
      </c>
      <c r="C143" s="151">
        <v>8</v>
      </c>
      <c r="D143" s="172" t="s">
        <v>45</v>
      </c>
      <c r="E143" s="172"/>
      <c r="F143" s="151">
        <v>3</v>
      </c>
      <c r="G143" s="151">
        <v>1</v>
      </c>
      <c r="H143" s="151">
        <v>0</v>
      </c>
      <c r="I143" s="151">
        <v>0</v>
      </c>
      <c r="J143" s="239">
        <f t="shared" si="17"/>
        <v>4</v>
      </c>
      <c r="K143" s="239"/>
      <c r="L143" s="239">
        <v>3401220</v>
      </c>
      <c r="M143" s="239">
        <f t="shared" si="16"/>
        <v>32</v>
      </c>
      <c r="N143" s="279"/>
    </row>
    <row r="144" spans="1:14" ht="35.4" customHeight="1">
      <c r="A144" s="199" t="str">
        <f>A143</f>
        <v>НТЗ зі спеціальної підготовки  до міжнародних спортивних змагань (сноубордкрос)</v>
      </c>
      <c r="B144" s="151" t="s">
        <v>485</v>
      </c>
      <c r="C144" s="151">
        <v>8</v>
      </c>
      <c r="D144" s="172" t="s">
        <v>333</v>
      </c>
      <c r="E144" s="172"/>
      <c r="F144" s="151">
        <v>4</v>
      </c>
      <c r="G144" s="151">
        <v>1</v>
      </c>
      <c r="H144" s="151">
        <v>0</v>
      </c>
      <c r="I144" s="151">
        <v>0</v>
      </c>
      <c r="J144" s="239">
        <f t="shared" si="17"/>
        <v>5</v>
      </c>
      <c r="K144" s="239"/>
      <c r="L144" s="239">
        <f>L143</f>
        <v>3401220</v>
      </c>
      <c r="M144" s="239">
        <f t="shared" si="16"/>
        <v>40</v>
      </c>
      <c r="N144" s="279"/>
    </row>
    <row r="145" spans="1:15" ht="35.4" customHeight="1">
      <c r="A145" s="199" t="str">
        <f>A143</f>
        <v>НТЗ зі спеціальної підготовки  до міжнародних спортивних змагань (сноубордкрос)</v>
      </c>
      <c r="B145" s="151" t="s">
        <v>486</v>
      </c>
      <c r="C145" s="151">
        <v>7</v>
      </c>
      <c r="D145" s="172" t="s">
        <v>484</v>
      </c>
      <c r="E145" s="172"/>
      <c r="F145" s="151">
        <v>4</v>
      </c>
      <c r="G145" s="151">
        <v>2</v>
      </c>
      <c r="H145" s="151">
        <v>0</v>
      </c>
      <c r="I145" s="151">
        <v>0</v>
      </c>
      <c r="J145" s="239">
        <f t="shared" si="17"/>
        <v>6</v>
      </c>
      <c r="K145" s="239"/>
      <c r="L145" s="239">
        <v>3401220</v>
      </c>
      <c r="M145" s="239">
        <f t="shared" si="16"/>
        <v>42</v>
      </c>
      <c r="N145" s="280"/>
    </row>
    <row r="146" spans="1:15" ht="35.4" customHeight="1">
      <c r="A146" s="199" t="str">
        <f>A145</f>
        <v>НТЗ зі спеціальної підготовки  до міжнародних спортивних змагань (сноубордкрос)</v>
      </c>
      <c r="B146" s="151" t="s">
        <v>487</v>
      </c>
      <c r="C146" s="151">
        <v>9</v>
      </c>
      <c r="D146" s="172" t="s">
        <v>45</v>
      </c>
      <c r="E146" s="172"/>
      <c r="F146" s="211">
        <v>4</v>
      </c>
      <c r="G146" s="211">
        <v>2</v>
      </c>
      <c r="H146" s="211">
        <v>0</v>
      </c>
      <c r="I146" s="211">
        <v>0</v>
      </c>
      <c r="J146" s="239">
        <f t="shared" si="17"/>
        <v>6</v>
      </c>
      <c r="K146" s="239"/>
      <c r="L146" s="282">
        <v>3401220</v>
      </c>
      <c r="M146" s="239">
        <f t="shared" si="16"/>
        <v>54</v>
      </c>
      <c r="N146" s="280"/>
    </row>
    <row r="147" spans="1:15" ht="35.4" customHeight="1">
      <c r="A147" s="199" t="str">
        <f>A146</f>
        <v>НТЗ зі спеціальної підготовки  до міжнародних спортивних змагань (сноубордкрос)</v>
      </c>
      <c r="B147" s="151" t="s">
        <v>488</v>
      </c>
      <c r="C147" s="151">
        <v>14</v>
      </c>
      <c r="D147" s="172" t="s">
        <v>66</v>
      </c>
      <c r="E147" s="172"/>
      <c r="F147" s="151">
        <v>9</v>
      </c>
      <c r="G147" s="151">
        <v>2</v>
      </c>
      <c r="H147" s="151">
        <v>0</v>
      </c>
      <c r="I147" s="151">
        <v>0</v>
      </c>
      <c r="J147" s="239">
        <f t="shared" si="17"/>
        <v>11</v>
      </c>
      <c r="K147" s="239"/>
      <c r="L147" s="239">
        <v>3401220</v>
      </c>
      <c r="M147" s="239">
        <f t="shared" si="16"/>
        <v>154</v>
      </c>
      <c r="N147" s="280"/>
    </row>
    <row r="148" spans="1:15" ht="35.4" customHeight="1">
      <c r="A148" s="199" t="str">
        <f>A147</f>
        <v>НТЗ зі спеціальної підготовки  до міжнародних спортивних змагань (сноубордкрос)</v>
      </c>
      <c r="B148" s="151" t="s">
        <v>489</v>
      </c>
      <c r="C148" s="151">
        <v>8</v>
      </c>
      <c r="D148" s="172" t="s">
        <v>466</v>
      </c>
      <c r="E148" s="172"/>
      <c r="F148" s="151">
        <v>4</v>
      </c>
      <c r="G148" s="151">
        <v>2</v>
      </c>
      <c r="H148" s="151">
        <v>0</v>
      </c>
      <c r="I148" s="151">
        <v>0</v>
      </c>
      <c r="J148" s="239">
        <f>SUM(F148+G148+I148)</f>
        <v>6</v>
      </c>
      <c r="K148" s="239"/>
      <c r="L148" s="239">
        <v>3401220</v>
      </c>
      <c r="M148" s="239">
        <f t="shared" si="16"/>
        <v>48</v>
      </c>
      <c r="N148" s="279"/>
    </row>
    <row r="149" spans="1:15" ht="35.4" customHeight="1">
      <c r="A149" s="199" t="str">
        <f t="shared" ref="A149:A158" si="18">A148</f>
        <v>НТЗ зі спеціальної підготовки  до міжнародних спортивних змагань (сноубордкрос)</v>
      </c>
      <c r="B149" s="151" t="s">
        <v>490</v>
      </c>
      <c r="C149" s="151">
        <v>7</v>
      </c>
      <c r="D149" s="172" t="s">
        <v>45</v>
      </c>
      <c r="E149" s="172"/>
      <c r="F149" s="151">
        <v>3</v>
      </c>
      <c r="G149" s="151">
        <v>1</v>
      </c>
      <c r="H149" s="151">
        <v>0</v>
      </c>
      <c r="I149" s="151">
        <v>0</v>
      </c>
      <c r="J149" s="239">
        <f>SUM(F149+G149+I149)</f>
        <v>4</v>
      </c>
      <c r="K149" s="239"/>
      <c r="L149" s="239">
        <v>3401220</v>
      </c>
      <c r="M149" s="239">
        <f t="shared" si="16"/>
        <v>28</v>
      </c>
      <c r="N149" s="280"/>
    </row>
    <row r="150" spans="1:15" ht="35.4" customHeight="1">
      <c r="A150" s="199" t="str">
        <f>A148</f>
        <v>НТЗ зі спеціальної підготовки  до міжнародних спортивних змагань (сноубордкрос)</v>
      </c>
      <c r="B150" s="151" t="s">
        <v>491</v>
      </c>
      <c r="C150" s="151">
        <v>15</v>
      </c>
      <c r="D150" s="172" t="s">
        <v>66</v>
      </c>
      <c r="E150" s="172"/>
      <c r="F150" s="151">
        <v>9</v>
      </c>
      <c r="G150" s="151">
        <v>2</v>
      </c>
      <c r="H150" s="151">
        <v>0</v>
      </c>
      <c r="I150" s="151">
        <v>0</v>
      </c>
      <c r="J150" s="239">
        <f>SUM(F150+G150+I150)</f>
        <v>11</v>
      </c>
      <c r="K150" s="239"/>
      <c r="L150" s="239">
        <v>3401220</v>
      </c>
      <c r="M150" s="239">
        <f t="shared" si="16"/>
        <v>165</v>
      </c>
      <c r="N150" s="279"/>
    </row>
    <row r="151" spans="1:15" ht="35.4" customHeight="1">
      <c r="A151" s="199" t="str">
        <f>A149</f>
        <v>НТЗ зі спеціальної підготовки  до міжнародних спортивних змагань (сноубордкрос)</v>
      </c>
      <c r="B151" s="151" t="s">
        <v>492</v>
      </c>
      <c r="C151" s="151">
        <v>15</v>
      </c>
      <c r="D151" s="172" t="s">
        <v>66</v>
      </c>
      <c r="E151" s="172"/>
      <c r="F151" s="151">
        <v>9</v>
      </c>
      <c r="G151" s="151">
        <v>2</v>
      </c>
      <c r="H151" s="151">
        <v>0</v>
      </c>
      <c r="I151" s="151">
        <v>0</v>
      </c>
      <c r="J151" s="239">
        <f>SUM(F151+G151+I151)</f>
        <v>11</v>
      </c>
      <c r="K151" s="239"/>
      <c r="L151" s="239">
        <v>3401220</v>
      </c>
      <c r="M151" s="239">
        <f t="shared" si="16"/>
        <v>165</v>
      </c>
      <c r="N151" s="279"/>
    </row>
    <row r="152" spans="1:15" ht="35.4" customHeight="1">
      <c r="A152" s="199" t="str">
        <f t="shared" si="18"/>
        <v>НТЗ зі спеціальної підготовки  до міжнародних спортивних змагань (сноубордкрос)</v>
      </c>
      <c r="B152" s="151" t="s">
        <v>493</v>
      </c>
      <c r="C152" s="151">
        <v>15</v>
      </c>
      <c r="D152" s="172" t="s">
        <v>66</v>
      </c>
      <c r="E152" s="172"/>
      <c r="F152" s="151">
        <v>9</v>
      </c>
      <c r="G152" s="151">
        <v>2</v>
      </c>
      <c r="H152" s="151">
        <v>0</v>
      </c>
      <c r="I152" s="151">
        <v>0</v>
      </c>
      <c r="J152" s="239">
        <f>SUM(F152+G152+I152)</f>
        <v>11</v>
      </c>
      <c r="K152" s="239"/>
      <c r="L152" s="239">
        <f t="shared" ref="L152:L158" si="19">L151</f>
        <v>3401220</v>
      </c>
      <c r="M152" s="239">
        <f t="shared" si="16"/>
        <v>165</v>
      </c>
      <c r="N152" s="279"/>
    </row>
    <row r="153" spans="1:15" ht="35.4" customHeight="1">
      <c r="A153" s="199" t="str">
        <f t="shared" si="18"/>
        <v>НТЗ зі спеціальної підготовки  до міжнародних спортивних змагань (сноубордкрос)</v>
      </c>
      <c r="B153" s="151" t="s">
        <v>392</v>
      </c>
      <c r="C153" s="151">
        <v>18</v>
      </c>
      <c r="D153" s="172" t="s">
        <v>66</v>
      </c>
      <c r="E153" s="172"/>
      <c r="F153" s="151">
        <v>9</v>
      </c>
      <c r="G153" s="151">
        <v>2</v>
      </c>
      <c r="H153" s="151">
        <v>0</v>
      </c>
      <c r="I153" s="151">
        <v>0</v>
      </c>
      <c r="J153" s="239">
        <f t="shared" ref="J153:J158" si="20">SUM(F153+G153+I153)</f>
        <v>11</v>
      </c>
      <c r="K153" s="239"/>
      <c r="L153" s="239">
        <f t="shared" si="19"/>
        <v>3401220</v>
      </c>
      <c r="M153" s="239">
        <f t="shared" si="16"/>
        <v>198</v>
      </c>
      <c r="N153" s="279"/>
    </row>
    <row r="154" spans="1:15" ht="35.4" customHeight="1">
      <c r="A154" s="199" t="str">
        <f t="shared" si="18"/>
        <v>НТЗ зі спеціальної підготовки  до міжнародних спортивних змагань (сноубордкрос)</v>
      </c>
      <c r="B154" s="151" t="s">
        <v>494</v>
      </c>
      <c r="C154" s="151">
        <v>11</v>
      </c>
      <c r="D154" s="172" t="s">
        <v>45</v>
      </c>
      <c r="E154" s="172"/>
      <c r="F154" s="151">
        <v>3</v>
      </c>
      <c r="G154" s="151">
        <v>1</v>
      </c>
      <c r="H154" s="151">
        <v>0</v>
      </c>
      <c r="I154" s="151">
        <v>0</v>
      </c>
      <c r="J154" s="239">
        <f t="shared" si="20"/>
        <v>4</v>
      </c>
      <c r="K154" s="239"/>
      <c r="L154" s="239">
        <f t="shared" si="19"/>
        <v>3401220</v>
      </c>
      <c r="M154" s="239">
        <f t="shared" si="16"/>
        <v>44</v>
      </c>
      <c r="N154" s="279"/>
    </row>
    <row r="155" spans="1:15" ht="35.4" customHeight="1">
      <c r="A155" s="199" t="str">
        <f t="shared" si="18"/>
        <v>НТЗ зі спеціальної підготовки  до міжнародних спортивних змагань (сноубордкрос)</v>
      </c>
      <c r="B155" s="151" t="s">
        <v>495</v>
      </c>
      <c r="C155" s="151">
        <v>16</v>
      </c>
      <c r="D155" s="172" t="s">
        <v>45</v>
      </c>
      <c r="E155" s="172"/>
      <c r="F155" s="151">
        <v>3</v>
      </c>
      <c r="G155" s="151">
        <v>1</v>
      </c>
      <c r="H155" s="151">
        <v>0</v>
      </c>
      <c r="I155" s="151">
        <v>0</v>
      </c>
      <c r="J155" s="239">
        <f t="shared" si="20"/>
        <v>4</v>
      </c>
      <c r="K155" s="239"/>
      <c r="L155" s="239">
        <f t="shared" si="19"/>
        <v>3401220</v>
      </c>
      <c r="M155" s="239">
        <f t="shared" si="16"/>
        <v>64</v>
      </c>
      <c r="N155" s="279"/>
    </row>
    <row r="156" spans="1:15" ht="35.4" customHeight="1">
      <c r="A156" s="304" t="str">
        <f t="shared" si="18"/>
        <v>НТЗ зі спеціальної підготовки  до міжнародних спортивних змагань (сноубордкрос)</v>
      </c>
      <c r="B156" s="151" t="s">
        <v>496</v>
      </c>
      <c r="C156" s="151">
        <v>19</v>
      </c>
      <c r="D156" s="172" t="s">
        <v>45</v>
      </c>
      <c r="E156" s="172"/>
      <c r="F156" s="283">
        <v>3</v>
      </c>
      <c r="G156" s="283">
        <v>1</v>
      </c>
      <c r="H156" s="283">
        <v>0</v>
      </c>
      <c r="I156" s="283">
        <v>0</v>
      </c>
      <c r="J156" s="239">
        <f t="shared" si="20"/>
        <v>4</v>
      </c>
      <c r="K156" s="239"/>
      <c r="L156" s="283">
        <f t="shared" si="19"/>
        <v>3401220</v>
      </c>
      <c r="M156" s="239">
        <f t="shared" si="16"/>
        <v>76</v>
      </c>
      <c r="N156" s="284"/>
    </row>
    <row r="157" spans="1:15" ht="35.4" customHeight="1">
      <c r="A157" s="304" t="str">
        <f t="shared" si="18"/>
        <v>НТЗ зі спеціальної підготовки  до міжнародних спортивних змагань (сноубордкрос)</v>
      </c>
      <c r="B157" s="151" t="s">
        <v>497</v>
      </c>
      <c r="C157" s="151">
        <v>16</v>
      </c>
      <c r="D157" s="172" t="s">
        <v>484</v>
      </c>
      <c r="E157" s="172"/>
      <c r="F157" s="283">
        <v>3</v>
      </c>
      <c r="G157" s="283">
        <v>1</v>
      </c>
      <c r="H157" s="283">
        <v>0</v>
      </c>
      <c r="I157" s="283">
        <v>0</v>
      </c>
      <c r="J157" s="239">
        <f t="shared" si="20"/>
        <v>4</v>
      </c>
      <c r="K157" s="239"/>
      <c r="L157" s="283">
        <f t="shared" si="19"/>
        <v>3401220</v>
      </c>
      <c r="M157" s="239">
        <f t="shared" si="16"/>
        <v>64</v>
      </c>
      <c r="N157" s="284"/>
    </row>
    <row r="158" spans="1:15" ht="35.4" customHeight="1">
      <c r="A158" s="304" t="str">
        <f t="shared" si="18"/>
        <v>НТЗ зі спеціальної підготовки  до міжнародних спортивних змагань (сноубордкрос)</v>
      </c>
      <c r="B158" s="151" t="s">
        <v>481</v>
      </c>
      <c r="C158" s="151">
        <v>6</v>
      </c>
      <c r="D158" s="172" t="s">
        <v>66</v>
      </c>
      <c r="E158" s="172"/>
      <c r="F158" s="283">
        <v>9</v>
      </c>
      <c r="G158" s="283">
        <v>2</v>
      </c>
      <c r="H158" s="283">
        <v>0</v>
      </c>
      <c r="I158" s="283">
        <v>0</v>
      </c>
      <c r="J158" s="239">
        <f t="shared" si="20"/>
        <v>11</v>
      </c>
      <c r="K158" s="239"/>
      <c r="L158" s="283">
        <f t="shared" si="19"/>
        <v>3401220</v>
      </c>
      <c r="M158" s="239">
        <f t="shared" si="16"/>
        <v>66</v>
      </c>
      <c r="N158" s="284"/>
    </row>
    <row r="159" spans="1:15" s="292" customFormat="1" ht="13.8">
      <c r="A159" s="299" t="s">
        <v>459</v>
      </c>
      <c r="B159" s="300"/>
      <c r="C159" s="305"/>
      <c r="D159" s="300" t="s">
        <v>573</v>
      </c>
      <c r="E159" s="300"/>
      <c r="F159" s="300"/>
      <c r="G159" s="300"/>
      <c r="H159" s="300"/>
      <c r="I159" s="300"/>
      <c r="J159" s="300"/>
      <c r="K159" s="300"/>
      <c r="L159" s="300"/>
      <c r="M159" s="302"/>
      <c r="N159" s="306"/>
      <c r="O159" s="315">
        <f>24+18</f>
        <v>42</v>
      </c>
    </row>
    <row r="160" spans="1:15" ht="13.2">
      <c r="A160" s="259"/>
      <c r="B160" s="260"/>
      <c r="C160" s="259"/>
      <c r="D160" s="259"/>
      <c r="E160" s="259"/>
      <c r="F160" s="259"/>
      <c r="G160" s="259"/>
      <c r="H160" s="259"/>
      <c r="I160" s="259"/>
      <c r="J160" s="259"/>
      <c r="K160" s="259"/>
      <c r="L160" s="259"/>
      <c r="M160" s="259"/>
      <c r="N160" s="259"/>
    </row>
    <row r="161" spans="1:14" ht="13.8">
      <c r="A161" s="413" t="s">
        <v>498</v>
      </c>
      <c r="B161" s="413"/>
      <c r="C161" s="413"/>
      <c r="D161" s="413"/>
      <c r="E161" s="413"/>
      <c r="F161" s="413"/>
      <c r="G161" s="413"/>
      <c r="H161" s="413"/>
      <c r="I161" s="413"/>
      <c r="J161" s="413"/>
      <c r="K161" s="413"/>
      <c r="L161" s="413"/>
      <c r="M161" s="413"/>
      <c r="N161" s="413"/>
    </row>
    <row r="162" spans="1:14" ht="34.200000000000003" customHeight="1">
      <c r="A162" s="46" t="s">
        <v>499</v>
      </c>
      <c r="B162" s="47" t="s">
        <v>500</v>
      </c>
      <c r="C162" s="47">
        <v>18</v>
      </c>
      <c r="D162" s="76" t="s">
        <v>501</v>
      </c>
      <c r="E162" s="76"/>
      <c r="F162" s="47">
        <v>10</v>
      </c>
      <c r="G162" s="47">
        <v>2</v>
      </c>
      <c r="H162" s="47">
        <v>0</v>
      </c>
      <c r="I162" s="47">
        <v>0</v>
      </c>
      <c r="J162" s="47">
        <f>G162+F162</f>
        <v>12</v>
      </c>
      <c r="K162" s="47"/>
      <c r="L162" s="240">
        <v>3401220</v>
      </c>
      <c r="M162" s="47">
        <f t="shared" ref="M162:M176" si="21">C162*J162</f>
        <v>216</v>
      </c>
      <c r="N162" s="257"/>
    </row>
    <row r="163" spans="1:14" ht="34.200000000000003" customHeight="1">
      <c r="A163" s="46" t="s">
        <v>499</v>
      </c>
      <c r="B163" s="47" t="s">
        <v>502</v>
      </c>
      <c r="C163" s="47">
        <v>18</v>
      </c>
      <c r="D163" s="76" t="s">
        <v>501</v>
      </c>
      <c r="E163" s="76"/>
      <c r="F163" s="47">
        <v>10</v>
      </c>
      <c r="G163" s="47">
        <v>2</v>
      </c>
      <c r="H163" s="47">
        <v>0</v>
      </c>
      <c r="I163" s="47">
        <v>0</v>
      </c>
      <c r="J163" s="47">
        <f>G163+F163</f>
        <v>12</v>
      </c>
      <c r="K163" s="47"/>
      <c r="L163" s="240">
        <v>3401220</v>
      </c>
      <c r="M163" s="47">
        <f t="shared" si="21"/>
        <v>216</v>
      </c>
      <c r="N163" s="257"/>
    </row>
    <row r="164" spans="1:14" ht="34.200000000000003" customHeight="1">
      <c r="A164" s="46" t="s">
        <v>499</v>
      </c>
      <c r="B164" s="77" t="s">
        <v>503</v>
      </c>
      <c r="C164" s="47">
        <v>21</v>
      </c>
      <c r="D164" s="286" t="s">
        <v>501</v>
      </c>
      <c r="E164" s="286"/>
      <c r="F164" s="47">
        <v>6</v>
      </c>
      <c r="G164" s="47">
        <v>1</v>
      </c>
      <c r="H164" s="47">
        <v>0</v>
      </c>
      <c r="I164" s="47">
        <v>0</v>
      </c>
      <c r="J164" s="47">
        <f t="shared" ref="J164:J176" si="22">G164+F164</f>
        <v>7</v>
      </c>
      <c r="K164" s="47"/>
      <c r="L164" s="240">
        <v>3401220</v>
      </c>
      <c r="M164" s="47">
        <f t="shared" si="21"/>
        <v>147</v>
      </c>
      <c r="N164" s="257"/>
    </row>
    <row r="165" spans="1:14" ht="34.200000000000003" customHeight="1">
      <c r="A165" s="46" t="s">
        <v>499</v>
      </c>
      <c r="B165" s="77" t="s">
        <v>503</v>
      </c>
      <c r="C165" s="47">
        <v>21</v>
      </c>
      <c r="D165" s="286" t="s">
        <v>501</v>
      </c>
      <c r="E165" s="286"/>
      <c r="F165" s="47">
        <v>6</v>
      </c>
      <c r="G165" s="47">
        <v>1</v>
      </c>
      <c r="H165" s="47">
        <v>0</v>
      </c>
      <c r="I165" s="47">
        <v>0</v>
      </c>
      <c r="J165" s="47">
        <f t="shared" si="22"/>
        <v>7</v>
      </c>
      <c r="K165" s="47"/>
      <c r="L165" s="240">
        <v>3401220</v>
      </c>
      <c r="M165" s="47">
        <f t="shared" si="21"/>
        <v>147</v>
      </c>
      <c r="N165" s="257"/>
    </row>
    <row r="166" spans="1:14" ht="34.200000000000003" customHeight="1">
      <c r="A166" s="46" t="s">
        <v>499</v>
      </c>
      <c r="B166" s="77" t="s">
        <v>504</v>
      </c>
      <c r="C166" s="47">
        <v>11</v>
      </c>
      <c r="D166" s="286" t="s">
        <v>501</v>
      </c>
      <c r="E166" s="286"/>
      <c r="F166" s="47">
        <v>12</v>
      </c>
      <c r="G166" s="47">
        <v>2</v>
      </c>
      <c r="H166" s="47">
        <v>0</v>
      </c>
      <c r="I166" s="47">
        <v>0</v>
      </c>
      <c r="J166" s="47">
        <f t="shared" si="22"/>
        <v>14</v>
      </c>
      <c r="K166" s="47"/>
      <c r="L166" s="240">
        <v>3401220</v>
      </c>
      <c r="M166" s="47">
        <f t="shared" si="21"/>
        <v>154</v>
      </c>
      <c r="N166" s="257"/>
    </row>
    <row r="167" spans="1:14" ht="34.200000000000003" customHeight="1">
      <c r="A167" s="46" t="s">
        <v>499</v>
      </c>
      <c r="B167" s="47" t="s">
        <v>505</v>
      </c>
      <c r="C167" s="47">
        <v>14</v>
      </c>
      <c r="D167" s="76" t="s">
        <v>506</v>
      </c>
      <c r="E167" s="76"/>
      <c r="F167" s="47">
        <v>5</v>
      </c>
      <c r="G167" s="47">
        <v>1</v>
      </c>
      <c r="H167" s="47">
        <v>0</v>
      </c>
      <c r="I167" s="47">
        <v>0</v>
      </c>
      <c r="J167" s="47">
        <f t="shared" si="22"/>
        <v>6</v>
      </c>
      <c r="K167" s="47"/>
      <c r="L167" s="240">
        <v>3401220</v>
      </c>
      <c r="M167" s="47">
        <f t="shared" si="21"/>
        <v>84</v>
      </c>
      <c r="N167" s="257"/>
    </row>
    <row r="168" spans="1:14" ht="34.200000000000003" customHeight="1">
      <c r="A168" s="46" t="s">
        <v>499</v>
      </c>
      <c r="B168" s="47" t="s">
        <v>507</v>
      </c>
      <c r="C168" s="47">
        <v>14</v>
      </c>
      <c r="D168" s="76" t="s">
        <v>506</v>
      </c>
      <c r="E168" s="76"/>
      <c r="F168" s="47">
        <v>5</v>
      </c>
      <c r="G168" s="47">
        <v>1</v>
      </c>
      <c r="H168" s="47">
        <v>0</v>
      </c>
      <c r="I168" s="47">
        <v>0</v>
      </c>
      <c r="J168" s="47">
        <f t="shared" si="22"/>
        <v>6</v>
      </c>
      <c r="K168" s="47"/>
      <c r="L168" s="240">
        <v>3401220</v>
      </c>
      <c r="M168" s="47">
        <f t="shared" si="21"/>
        <v>84</v>
      </c>
      <c r="N168" s="257"/>
    </row>
    <row r="169" spans="1:14" ht="34.200000000000003" customHeight="1">
      <c r="A169" s="46" t="s">
        <v>499</v>
      </c>
      <c r="B169" s="47" t="s">
        <v>508</v>
      </c>
      <c r="C169" s="47">
        <v>13</v>
      </c>
      <c r="D169" s="76" t="s">
        <v>509</v>
      </c>
      <c r="E169" s="76"/>
      <c r="F169" s="47">
        <v>5</v>
      </c>
      <c r="G169" s="47">
        <v>1</v>
      </c>
      <c r="H169" s="47">
        <v>0</v>
      </c>
      <c r="I169" s="47">
        <v>0</v>
      </c>
      <c r="J169" s="47">
        <f t="shared" si="22"/>
        <v>6</v>
      </c>
      <c r="K169" s="47"/>
      <c r="L169" s="240">
        <v>3401220</v>
      </c>
      <c r="M169" s="47">
        <f t="shared" si="21"/>
        <v>78</v>
      </c>
      <c r="N169" s="257"/>
    </row>
    <row r="170" spans="1:14" ht="34.200000000000003" customHeight="1">
      <c r="A170" s="46" t="s">
        <v>499</v>
      </c>
      <c r="B170" s="47" t="s">
        <v>510</v>
      </c>
      <c r="C170" s="47">
        <v>11</v>
      </c>
      <c r="D170" s="76" t="s">
        <v>509</v>
      </c>
      <c r="E170" s="76"/>
      <c r="F170" s="47">
        <v>5</v>
      </c>
      <c r="G170" s="47">
        <v>1</v>
      </c>
      <c r="H170" s="47">
        <v>0</v>
      </c>
      <c r="I170" s="47">
        <v>0</v>
      </c>
      <c r="J170" s="47">
        <f t="shared" si="22"/>
        <v>6</v>
      </c>
      <c r="K170" s="47"/>
      <c r="L170" s="240">
        <v>3401220</v>
      </c>
      <c r="M170" s="47">
        <f t="shared" si="21"/>
        <v>66</v>
      </c>
      <c r="N170" s="257"/>
    </row>
    <row r="171" spans="1:14" ht="34.200000000000003" customHeight="1">
      <c r="A171" s="46" t="s">
        <v>499</v>
      </c>
      <c r="B171" s="47" t="s">
        <v>511</v>
      </c>
      <c r="C171" s="47">
        <v>15</v>
      </c>
      <c r="D171" s="76" t="s">
        <v>509</v>
      </c>
      <c r="E171" s="76"/>
      <c r="F171" s="47">
        <v>5</v>
      </c>
      <c r="G171" s="47">
        <v>1</v>
      </c>
      <c r="H171" s="47">
        <v>0</v>
      </c>
      <c r="I171" s="47">
        <v>0</v>
      </c>
      <c r="J171" s="47">
        <f t="shared" si="22"/>
        <v>6</v>
      </c>
      <c r="K171" s="47"/>
      <c r="L171" s="240">
        <v>3401220</v>
      </c>
      <c r="M171" s="47">
        <f t="shared" si="21"/>
        <v>90</v>
      </c>
      <c r="N171" s="257"/>
    </row>
    <row r="172" spans="1:14" ht="34.200000000000003" customHeight="1">
      <c r="A172" s="46" t="s">
        <v>499</v>
      </c>
      <c r="B172" s="47" t="s">
        <v>512</v>
      </c>
      <c r="C172" s="47">
        <v>15</v>
      </c>
      <c r="D172" s="76" t="s">
        <v>509</v>
      </c>
      <c r="E172" s="76"/>
      <c r="F172" s="47">
        <v>5</v>
      </c>
      <c r="G172" s="47">
        <v>1</v>
      </c>
      <c r="H172" s="47">
        <v>0</v>
      </c>
      <c r="I172" s="47">
        <v>0</v>
      </c>
      <c r="J172" s="47">
        <f t="shared" si="22"/>
        <v>6</v>
      </c>
      <c r="K172" s="47"/>
      <c r="L172" s="240">
        <v>3401220</v>
      </c>
      <c r="M172" s="47">
        <f t="shared" si="21"/>
        <v>90</v>
      </c>
      <c r="N172" s="257"/>
    </row>
    <row r="173" spans="1:14" ht="34.200000000000003" customHeight="1">
      <c r="A173" s="46" t="s">
        <v>499</v>
      </c>
      <c r="B173" s="47" t="s">
        <v>513</v>
      </c>
      <c r="C173" s="47">
        <v>16</v>
      </c>
      <c r="D173" s="76" t="s">
        <v>514</v>
      </c>
      <c r="E173" s="76"/>
      <c r="F173" s="47">
        <v>12</v>
      </c>
      <c r="G173" s="47">
        <v>2</v>
      </c>
      <c r="H173" s="47">
        <v>0</v>
      </c>
      <c r="I173" s="47">
        <v>0</v>
      </c>
      <c r="J173" s="47">
        <f t="shared" si="22"/>
        <v>14</v>
      </c>
      <c r="K173" s="47"/>
      <c r="L173" s="240">
        <v>3401220</v>
      </c>
      <c r="M173" s="47">
        <f t="shared" si="21"/>
        <v>224</v>
      </c>
      <c r="N173" s="257"/>
    </row>
    <row r="174" spans="1:14" ht="34.200000000000003" customHeight="1">
      <c r="A174" s="46" t="s">
        <v>499</v>
      </c>
      <c r="B174" s="47" t="s">
        <v>515</v>
      </c>
      <c r="C174" s="47">
        <v>16</v>
      </c>
      <c r="D174" s="76" t="s">
        <v>516</v>
      </c>
      <c r="E174" s="76"/>
      <c r="F174" s="47">
        <v>5</v>
      </c>
      <c r="G174" s="47">
        <v>1</v>
      </c>
      <c r="H174" s="47">
        <v>0</v>
      </c>
      <c r="I174" s="47">
        <v>0</v>
      </c>
      <c r="J174" s="47">
        <f t="shared" si="22"/>
        <v>6</v>
      </c>
      <c r="K174" s="47"/>
      <c r="L174" s="240">
        <v>3401220</v>
      </c>
      <c r="M174" s="47">
        <f t="shared" si="21"/>
        <v>96</v>
      </c>
      <c r="N174" s="257"/>
    </row>
    <row r="175" spans="1:14" ht="34.200000000000003" customHeight="1">
      <c r="A175" s="46" t="s">
        <v>499</v>
      </c>
      <c r="B175" s="47" t="s">
        <v>517</v>
      </c>
      <c r="C175" s="47">
        <v>16</v>
      </c>
      <c r="D175" s="76" t="s">
        <v>518</v>
      </c>
      <c r="E175" s="76"/>
      <c r="F175" s="47">
        <v>5</v>
      </c>
      <c r="G175" s="47">
        <v>1</v>
      </c>
      <c r="H175" s="47">
        <v>0</v>
      </c>
      <c r="I175" s="47">
        <v>0</v>
      </c>
      <c r="J175" s="47">
        <f t="shared" si="22"/>
        <v>6</v>
      </c>
      <c r="K175" s="47"/>
      <c r="L175" s="240">
        <v>3401220</v>
      </c>
      <c r="M175" s="47">
        <f t="shared" si="21"/>
        <v>96</v>
      </c>
      <c r="N175" s="263"/>
    </row>
    <row r="176" spans="1:14" ht="34.200000000000003" customHeight="1">
      <c r="A176" s="46" t="s">
        <v>499</v>
      </c>
      <c r="B176" s="47" t="s">
        <v>519</v>
      </c>
      <c r="C176" s="47">
        <v>20</v>
      </c>
      <c r="D176" s="76" t="s">
        <v>518</v>
      </c>
      <c r="E176" s="76"/>
      <c r="F176" s="47">
        <v>5</v>
      </c>
      <c r="G176" s="47">
        <v>1</v>
      </c>
      <c r="H176" s="47">
        <v>0</v>
      </c>
      <c r="I176" s="47">
        <v>0</v>
      </c>
      <c r="J176" s="47">
        <f t="shared" si="22"/>
        <v>6</v>
      </c>
      <c r="K176" s="47"/>
      <c r="L176" s="240">
        <v>3401220</v>
      </c>
      <c r="M176" s="47">
        <f t="shared" si="21"/>
        <v>120</v>
      </c>
      <c r="N176" s="263"/>
    </row>
    <row r="177" spans="1:15" ht="13.2">
      <c r="A177" s="287" t="s">
        <v>520</v>
      </c>
      <c r="B177" s="47"/>
      <c r="C177" s="288"/>
      <c r="D177" s="228" t="s">
        <v>578</v>
      </c>
      <c r="E177" s="228"/>
      <c r="F177" s="228"/>
      <c r="G177" s="47"/>
      <c r="H177" s="47"/>
      <c r="I177" s="47"/>
      <c r="J177" s="47"/>
      <c r="K177" s="47"/>
      <c r="L177" s="240"/>
      <c r="M177" s="47"/>
      <c r="N177" s="268"/>
      <c r="O177" s="316">
        <v>15</v>
      </c>
    </row>
    <row r="178" spans="1:15" ht="13.2">
      <c r="A178" s="289"/>
      <c r="B178" s="47"/>
      <c r="C178" s="288"/>
      <c r="D178" s="228"/>
      <c r="E178" s="228"/>
      <c r="F178" s="228"/>
      <c r="G178" s="47"/>
      <c r="H178" s="47"/>
      <c r="I178" s="47"/>
      <c r="J178" s="47"/>
      <c r="K178" s="47"/>
      <c r="L178" s="240"/>
      <c r="M178" s="47"/>
      <c r="N178" s="268"/>
    </row>
    <row r="179" spans="1:15" ht="26.4">
      <c r="A179" s="290" t="s">
        <v>52</v>
      </c>
      <c r="B179" s="47" t="s">
        <v>521</v>
      </c>
      <c r="C179" s="47">
        <v>14</v>
      </c>
      <c r="D179" s="76" t="s">
        <v>66</v>
      </c>
      <c r="E179" s="76"/>
      <c r="F179" s="47">
        <v>11</v>
      </c>
      <c r="G179" s="47">
        <v>2</v>
      </c>
      <c r="H179" s="47">
        <v>0</v>
      </c>
      <c r="I179" s="47">
        <v>0</v>
      </c>
      <c r="J179" s="47">
        <f t="shared" ref="J179:J191" si="23">F179+G179</f>
        <v>13</v>
      </c>
      <c r="K179" s="47"/>
      <c r="L179" s="240">
        <v>3401220</v>
      </c>
      <c r="M179" s="240">
        <f>SUM(J179*C179)</f>
        <v>182</v>
      </c>
      <c r="N179" s="231"/>
    </row>
    <row r="180" spans="1:15" ht="26.4">
      <c r="A180" s="46" t="s">
        <v>52</v>
      </c>
      <c r="B180" s="47" t="s">
        <v>522</v>
      </c>
      <c r="C180" s="47">
        <v>16</v>
      </c>
      <c r="D180" s="76" t="s">
        <v>66</v>
      </c>
      <c r="E180" s="76"/>
      <c r="F180" s="47">
        <v>11</v>
      </c>
      <c r="G180" s="47">
        <v>2</v>
      </c>
      <c r="H180" s="47">
        <v>0</v>
      </c>
      <c r="I180" s="47">
        <v>0</v>
      </c>
      <c r="J180" s="47">
        <f t="shared" si="23"/>
        <v>13</v>
      </c>
      <c r="K180" s="47"/>
      <c r="L180" s="240">
        <v>3401220</v>
      </c>
      <c r="M180" s="240">
        <f>SUM(J180*C180)</f>
        <v>208</v>
      </c>
      <c r="N180" s="231"/>
    </row>
    <row r="181" spans="1:15" ht="26.4">
      <c r="A181" s="46" t="s">
        <v>52</v>
      </c>
      <c r="B181" s="47" t="s">
        <v>523</v>
      </c>
      <c r="C181" s="47">
        <v>7</v>
      </c>
      <c r="D181" s="76" t="s">
        <v>66</v>
      </c>
      <c r="E181" s="76"/>
      <c r="F181" s="47">
        <v>11</v>
      </c>
      <c r="G181" s="47">
        <v>2</v>
      </c>
      <c r="H181" s="47">
        <v>0</v>
      </c>
      <c r="I181" s="47">
        <v>0</v>
      </c>
      <c r="J181" s="47">
        <f t="shared" si="23"/>
        <v>13</v>
      </c>
      <c r="K181" s="47"/>
      <c r="L181" s="240">
        <v>3401220</v>
      </c>
      <c r="M181" s="240">
        <f>SUM(J181*C181)</f>
        <v>91</v>
      </c>
      <c r="N181" s="231"/>
    </row>
    <row r="182" spans="1:15" ht="26.4">
      <c r="A182" s="46" t="s">
        <v>52</v>
      </c>
      <c r="B182" s="47" t="s">
        <v>524</v>
      </c>
      <c r="C182" s="47">
        <v>14</v>
      </c>
      <c r="D182" s="76" t="s">
        <v>525</v>
      </c>
      <c r="E182" s="76"/>
      <c r="F182" s="47">
        <v>11</v>
      </c>
      <c r="G182" s="47">
        <v>2</v>
      </c>
      <c r="H182" s="47">
        <v>0</v>
      </c>
      <c r="I182" s="47">
        <v>0</v>
      </c>
      <c r="J182" s="47">
        <f t="shared" si="23"/>
        <v>13</v>
      </c>
      <c r="K182" s="47"/>
      <c r="L182" s="240">
        <v>3401220</v>
      </c>
      <c r="M182" s="240">
        <f>SUM(J182*C182)</f>
        <v>182</v>
      </c>
      <c r="N182" s="231"/>
    </row>
    <row r="183" spans="1:15" ht="26.4">
      <c r="A183" s="46" t="s">
        <v>52</v>
      </c>
      <c r="B183" s="47" t="s">
        <v>526</v>
      </c>
      <c r="C183" s="151">
        <v>15</v>
      </c>
      <c r="D183" s="172" t="s">
        <v>527</v>
      </c>
      <c r="E183" s="172"/>
      <c r="F183" s="151">
        <v>11</v>
      </c>
      <c r="G183" s="151">
        <v>2</v>
      </c>
      <c r="H183" s="151">
        <v>0</v>
      </c>
      <c r="I183" s="151">
        <v>0</v>
      </c>
      <c r="J183" s="151">
        <f t="shared" si="23"/>
        <v>13</v>
      </c>
      <c r="K183" s="151"/>
      <c r="L183" s="240">
        <v>3401220</v>
      </c>
      <c r="M183" s="151">
        <f t="shared" ref="M183:M191" si="24">J183*C183</f>
        <v>195</v>
      </c>
      <c r="N183" s="231"/>
    </row>
    <row r="184" spans="1:15" ht="26.4">
      <c r="A184" s="46" t="s">
        <v>52</v>
      </c>
      <c r="B184" s="47" t="s">
        <v>528</v>
      </c>
      <c r="C184" s="151">
        <v>10</v>
      </c>
      <c r="D184" s="172" t="s">
        <v>529</v>
      </c>
      <c r="E184" s="172"/>
      <c r="F184" s="151">
        <v>11</v>
      </c>
      <c r="G184" s="151">
        <v>2</v>
      </c>
      <c r="H184" s="151">
        <v>0</v>
      </c>
      <c r="I184" s="151">
        <v>0</v>
      </c>
      <c r="J184" s="151">
        <f t="shared" si="23"/>
        <v>13</v>
      </c>
      <c r="K184" s="151"/>
      <c r="L184" s="240">
        <v>3401220</v>
      </c>
      <c r="M184" s="151">
        <f t="shared" si="24"/>
        <v>130</v>
      </c>
      <c r="N184" s="231"/>
    </row>
    <row r="185" spans="1:15" ht="26.4">
      <c r="A185" s="46" t="s">
        <v>530</v>
      </c>
      <c r="B185" s="47" t="s">
        <v>531</v>
      </c>
      <c r="C185" s="151">
        <v>11</v>
      </c>
      <c r="D185" s="172" t="s">
        <v>532</v>
      </c>
      <c r="E185" s="172"/>
      <c r="F185" s="151">
        <v>6</v>
      </c>
      <c r="G185" s="151">
        <v>1</v>
      </c>
      <c r="H185" s="151">
        <v>0</v>
      </c>
      <c r="I185" s="151">
        <v>0</v>
      </c>
      <c r="J185" s="151">
        <f t="shared" si="23"/>
        <v>7</v>
      </c>
      <c r="K185" s="151"/>
      <c r="L185" s="240">
        <v>3401220</v>
      </c>
      <c r="M185" s="151">
        <f t="shared" si="24"/>
        <v>77</v>
      </c>
      <c r="N185" s="231"/>
    </row>
    <row r="186" spans="1:15" ht="26.4">
      <c r="A186" s="46" t="s">
        <v>530</v>
      </c>
      <c r="B186" s="47" t="s">
        <v>533</v>
      </c>
      <c r="C186" s="151">
        <v>11</v>
      </c>
      <c r="D186" s="172" t="s">
        <v>534</v>
      </c>
      <c r="E186" s="172"/>
      <c r="F186" s="151">
        <v>6</v>
      </c>
      <c r="G186" s="151">
        <v>1</v>
      </c>
      <c r="H186" s="151">
        <v>0</v>
      </c>
      <c r="I186" s="151">
        <v>0</v>
      </c>
      <c r="J186" s="151">
        <f>F186+G186</f>
        <v>7</v>
      </c>
      <c r="K186" s="151"/>
      <c r="L186" s="240">
        <v>3401220</v>
      </c>
      <c r="M186" s="151">
        <f t="shared" si="24"/>
        <v>77</v>
      </c>
      <c r="N186" s="231"/>
    </row>
    <row r="187" spans="1:15" ht="26.4">
      <c r="A187" s="46" t="s">
        <v>52</v>
      </c>
      <c r="B187" s="47" t="s">
        <v>535</v>
      </c>
      <c r="C187" s="151">
        <v>10</v>
      </c>
      <c r="D187" s="172" t="s">
        <v>536</v>
      </c>
      <c r="E187" s="172"/>
      <c r="F187" s="151">
        <v>8</v>
      </c>
      <c r="G187" s="151">
        <v>2</v>
      </c>
      <c r="H187" s="151">
        <v>0</v>
      </c>
      <c r="I187" s="151">
        <v>0</v>
      </c>
      <c r="J187" s="151">
        <f>F187+G187</f>
        <v>10</v>
      </c>
      <c r="K187" s="151"/>
      <c r="L187" s="240">
        <v>3401220</v>
      </c>
      <c r="M187" s="151">
        <f t="shared" si="24"/>
        <v>100</v>
      </c>
      <c r="N187" s="231"/>
    </row>
    <row r="188" spans="1:15" ht="26.4">
      <c r="A188" s="46" t="s">
        <v>52</v>
      </c>
      <c r="B188" s="47" t="s">
        <v>537</v>
      </c>
      <c r="C188" s="151">
        <v>5</v>
      </c>
      <c r="D188" s="172" t="s">
        <v>536</v>
      </c>
      <c r="E188" s="172"/>
      <c r="F188" s="151">
        <v>8</v>
      </c>
      <c r="G188" s="151">
        <v>2</v>
      </c>
      <c r="H188" s="151">
        <v>0</v>
      </c>
      <c r="I188" s="151">
        <v>0</v>
      </c>
      <c r="J188" s="151">
        <f>F188+G188</f>
        <v>10</v>
      </c>
      <c r="K188" s="151"/>
      <c r="L188" s="240">
        <v>3401220</v>
      </c>
      <c r="M188" s="151">
        <f t="shared" si="24"/>
        <v>50</v>
      </c>
      <c r="N188" s="231"/>
    </row>
    <row r="189" spans="1:15" ht="26.4">
      <c r="A189" s="46" t="s">
        <v>530</v>
      </c>
      <c r="B189" s="47" t="s">
        <v>538</v>
      </c>
      <c r="C189" s="151">
        <v>14</v>
      </c>
      <c r="D189" s="172" t="s">
        <v>539</v>
      </c>
      <c r="E189" s="172"/>
      <c r="F189" s="151">
        <v>4</v>
      </c>
      <c r="G189" s="151">
        <v>1</v>
      </c>
      <c r="H189" s="151">
        <v>0</v>
      </c>
      <c r="I189" s="151">
        <v>0</v>
      </c>
      <c r="J189" s="151">
        <f>F189+G189</f>
        <v>5</v>
      </c>
      <c r="K189" s="151"/>
      <c r="L189" s="240">
        <v>3401220</v>
      </c>
      <c r="M189" s="151">
        <f t="shared" si="24"/>
        <v>70</v>
      </c>
      <c r="N189" s="231"/>
    </row>
    <row r="190" spans="1:15" ht="26.4">
      <c r="A190" s="46" t="s">
        <v>530</v>
      </c>
      <c r="B190" s="47" t="s">
        <v>540</v>
      </c>
      <c r="C190" s="151">
        <v>17</v>
      </c>
      <c r="D190" s="172" t="s">
        <v>541</v>
      </c>
      <c r="E190" s="172"/>
      <c r="F190" s="151">
        <v>4</v>
      </c>
      <c r="G190" s="151">
        <v>1</v>
      </c>
      <c r="H190" s="151">
        <v>0</v>
      </c>
      <c r="I190" s="151">
        <v>0</v>
      </c>
      <c r="J190" s="151">
        <f>F190+G190</f>
        <v>5</v>
      </c>
      <c r="K190" s="151"/>
      <c r="L190" s="240">
        <v>3401220</v>
      </c>
      <c r="M190" s="151">
        <f t="shared" si="24"/>
        <v>85</v>
      </c>
      <c r="N190" s="231"/>
    </row>
    <row r="191" spans="1:15" ht="26.4">
      <c r="A191" s="46" t="s">
        <v>52</v>
      </c>
      <c r="B191" s="47" t="s">
        <v>542</v>
      </c>
      <c r="C191" s="151">
        <v>8</v>
      </c>
      <c r="D191" s="76" t="s">
        <v>543</v>
      </c>
      <c r="E191" s="76"/>
      <c r="F191" s="151">
        <v>8</v>
      </c>
      <c r="G191" s="151">
        <v>2</v>
      </c>
      <c r="H191" s="151">
        <v>0</v>
      </c>
      <c r="I191" s="151">
        <v>0</v>
      </c>
      <c r="J191" s="151">
        <f t="shared" si="23"/>
        <v>10</v>
      </c>
      <c r="K191" s="151"/>
      <c r="L191" s="240">
        <v>3401220</v>
      </c>
      <c r="M191" s="151">
        <f t="shared" si="24"/>
        <v>80</v>
      </c>
      <c r="N191" s="231"/>
    </row>
    <row r="192" spans="1:15" ht="13.2">
      <c r="A192" s="227" t="s">
        <v>544</v>
      </c>
      <c r="B192" s="228"/>
      <c r="C192" s="291"/>
      <c r="D192" s="228" t="s">
        <v>579</v>
      </c>
      <c r="E192" s="228"/>
      <c r="F192" s="228"/>
      <c r="G192" s="228"/>
      <c r="H192" s="228"/>
      <c r="I192" s="228"/>
      <c r="J192" s="228"/>
      <c r="K192" s="228"/>
      <c r="L192" s="228"/>
      <c r="M192" s="230"/>
      <c r="N192" s="231"/>
      <c r="O192" s="316">
        <v>13</v>
      </c>
    </row>
    <row r="193" spans="1:14" ht="13.2">
      <c r="A193" s="259"/>
      <c r="B193" s="260"/>
      <c r="C193" s="259"/>
      <c r="D193" s="259"/>
      <c r="E193" s="259"/>
      <c r="F193" s="259"/>
      <c r="G193" s="259"/>
      <c r="H193" s="259"/>
      <c r="I193" s="259"/>
      <c r="J193" s="259"/>
      <c r="K193" s="259"/>
      <c r="L193" s="259"/>
      <c r="M193" s="259"/>
      <c r="N193" s="259"/>
    </row>
    <row r="194" spans="1:14" ht="39.6">
      <c r="A194" s="46" t="s">
        <v>546</v>
      </c>
      <c r="B194" s="47" t="s">
        <v>797</v>
      </c>
      <c r="C194" s="151">
        <v>9</v>
      </c>
      <c r="D194" s="172" t="s">
        <v>796</v>
      </c>
      <c r="E194" s="172"/>
      <c r="F194" s="47">
        <v>4</v>
      </c>
      <c r="G194" s="47">
        <v>2</v>
      </c>
      <c r="H194" s="47">
        <v>0</v>
      </c>
      <c r="I194" s="47">
        <v>0</v>
      </c>
      <c r="J194" s="47">
        <f>F194+G194</f>
        <v>6</v>
      </c>
      <c r="K194" s="47"/>
      <c r="L194" s="240">
        <v>3401220</v>
      </c>
      <c r="M194" s="240">
        <f>SUM(J194*C194)</f>
        <v>54</v>
      </c>
      <c r="N194" s="231"/>
    </row>
    <row r="195" spans="1:14" ht="26.4">
      <c r="A195" s="46" t="s">
        <v>67</v>
      </c>
      <c r="B195" s="47" t="s">
        <v>795</v>
      </c>
      <c r="C195" s="47">
        <v>11</v>
      </c>
      <c r="D195" s="76" t="s">
        <v>525</v>
      </c>
      <c r="E195" s="76"/>
      <c r="F195" s="47">
        <v>6</v>
      </c>
      <c r="G195" s="47">
        <v>2</v>
      </c>
      <c r="H195" s="47">
        <v>0</v>
      </c>
      <c r="I195" s="47">
        <v>0</v>
      </c>
      <c r="J195" s="47">
        <f t="shared" ref="J195:J217" si="25">F195+G195</f>
        <v>8</v>
      </c>
      <c r="K195" s="47"/>
      <c r="L195" s="240">
        <v>3401220</v>
      </c>
      <c r="M195" s="240">
        <f t="shared" ref="M195:M202" si="26">SUM(J195*C195)</f>
        <v>88</v>
      </c>
      <c r="N195" s="231"/>
    </row>
    <row r="196" spans="1:14" ht="26.4">
      <c r="A196" s="290" t="s">
        <v>67</v>
      </c>
      <c r="B196" s="47" t="s">
        <v>545</v>
      </c>
      <c r="C196" s="47">
        <v>12</v>
      </c>
      <c r="D196" s="76" t="s">
        <v>444</v>
      </c>
      <c r="E196" s="76"/>
      <c r="F196" s="47">
        <v>10</v>
      </c>
      <c r="G196" s="47">
        <v>4</v>
      </c>
      <c r="H196" s="47">
        <v>0</v>
      </c>
      <c r="I196" s="47">
        <v>0</v>
      </c>
      <c r="J196" s="47">
        <f t="shared" si="25"/>
        <v>14</v>
      </c>
      <c r="K196" s="47"/>
      <c r="L196" s="240">
        <v>3401220</v>
      </c>
      <c r="M196" s="240">
        <f t="shared" si="26"/>
        <v>168</v>
      </c>
      <c r="N196" s="231"/>
    </row>
    <row r="197" spans="1:14" ht="26.4">
      <c r="A197" s="290" t="s">
        <v>67</v>
      </c>
      <c r="B197" s="47" t="s">
        <v>547</v>
      </c>
      <c r="C197" s="47">
        <v>11</v>
      </c>
      <c r="D197" s="76" t="s">
        <v>444</v>
      </c>
      <c r="E197" s="76"/>
      <c r="F197" s="47">
        <v>9</v>
      </c>
      <c r="G197" s="47">
        <v>2</v>
      </c>
      <c r="H197" s="47">
        <v>0</v>
      </c>
      <c r="I197" s="47">
        <v>0</v>
      </c>
      <c r="J197" s="47">
        <f t="shared" si="25"/>
        <v>11</v>
      </c>
      <c r="K197" s="47"/>
      <c r="L197" s="240">
        <v>3401220</v>
      </c>
      <c r="M197" s="240">
        <f t="shared" si="26"/>
        <v>121</v>
      </c>
      <c r="N197" s="231"/>
    </row>
    <row r="198" spans="1:14" ht="39.6">
      <c r="A198" s="46" t="s">
        <v>546</v>
      </c>
      <c r="B198" s="47" t="s">
        <v>548</v>
      </c>
      <c r="C198" s="151">
        <v>9</v>
      </c>
      <c r="D198" s="172" t="s">
        <v>549</v>
      </c>
      <c r="E198" s="172"/>
      <c r="F198" s="47">
        <v>7</v>
      </c>
      <c r="G198" s="47">
        <v>2</v>
      </c>
      <c r="H198" s="47">
        <v>0</v>
      </c>
      <c r="I198" s="47">
        <v>0</v>
      </c>
      <c r="J198" s="47">
        <f t="shared" si="25"/>
        <v>9</v>
      </c>
      <c r="K198" s="47"/>
      <c r="L198" s="240">
        <v>3401220</v>
      </c>
      <c r="M198" s="240">
        <f t="shared" si="26"/>
        <v>81</v>
      </c>
      <c r="N198" s="231"/>
    </row>
    <row r="199" spans="1:14" ht="26.4">
      <c r="A199" s="290" t="s">
        <v>67</v>
      </c>
      <c r="B199" s="47" t="s">
        <v>550</v>
      </c>
      <c r="C199" s="47">
        <v>15</v>
      </c>
      <c r="D199" s="76" t="s">
        <v>66</v>
      </c>
      <c r="E199" s="76"/>
      <c r="F199" s="47">
        <v>4</v>
      </c>
      <c r="G199" s="47">
        <v>2</v>
      </c>
      <c r="H199" s="47">
        <v>0</v>
      </c>
      <c r="I199" s="47">
        <v>0</v>
      </c>
      <c r="J199" s="47">
        <f t="shared" si="25"/>
        <v>6</v>
      </c>
      <c r="K199" s="47"/>
      <c r="L199" s="240">
        <v>3401220</v>
      </c>
      <c r="M199" s="240">
        <f t="shared" si="26"/>
        <v>90</v>
      </c>
      <c r="N199" s="231"/>
    </row>
    <row r="200" spans="1:14" ht="26.4">
      <c r="A200" s="290" t="s">
        <v>67</v>
      </c>
      <c r="B200" s="47" t="s">
        <v>551</v>
      </c>
      <c r="C200" s="47">
        <v>11</v>
      </c>
      <c r="D200" s="76" t="s">
        <v>444</v>
      </c>
      <c r="E200" s="76"/>
      <c r="F200" s="47">
        <v>9</v>
      </c>
      <c r="G200" s="47">
        <v>2</v>
      </c>
      <c r="H200" s="47">
        <v>0</v>
      </c>
      <c r="I200" s="47">
        <v>0</v>
      </c>
      <c r="J200" s="47">
        <f t="shared" si="25"/>
        <v>11</v>
      </c>
      <c r="K200" s="47"/>
      <c r="L200" s="240">
        <v>3401220</v>
      </c>
      <c r="M200" s="240">
        <f t="shared" si="26"/>
        <v>121</v>
      </c>
      <c r="N200" s="231"/>
    </row>
    <row r="201" spans="1:14" ht="39.6">
      <c r="A201" s="46" t="s">
        <v>546</v>
      </c>
      <c r="B201" s="47" t="s">
        <v>552</v>
      </c>
      <c r="C201" s="151">
        <v>14</v>
      </c>
      <c r="D201" s="172" t="s">
        <v>553</v>
      </c>
      <c r="E201" s="172"/>
      <c r="F201" s="47">
        <v>7</v>
      </c>
      <c r="G201" s="47">
        <v>2</v>
      </c>
      <c r="H201" s="47">
        <v>0</v>
      </c>
      <c r="I201" s="47">
        <v>0</v>
      </c>
      <c r="J201" s="47">
        <f t="shared" si="25"/>
        <v>9</v>
      </c>
      <c r="K201" s="47"/>
      <c r="L201" s="240">
        <v>3401220</v>
      </c>
      <c r="M201" s="240">
        <f t="shared" si="26"/>
        <v>126</v>
      </c>
      <c r="N201" s="231"/>
    </row>
    <row r="202" spans="1:14" ht="26.4">
      <c r="A202" s="290" t="s">
        <v>67</v>
      </c>
      <c r="B202" s="47" t="s">
        <v>554</v>
      </c>
      <c r="C202" s="47">
        <v>14</v>
      </c>
      <c r="D202" s="76" t="s">
        <v>66</v>
      </c>
      <c r="E202" s="76"/>
      <c r="F202" s="47">
        <v>4</v>
      </c>
      <c r="G202" s="47">
        <v>2</v>
      </c>
      <c r="H202" s="47">
        <v>0</v>
      </c>
      <c r="I202" s="47">
        <v>0</v>
      </c>
      <c r="J202" s="47">
        <f t="shared" si="25"/>
        <v>6</v>
      </c>
      <c r="K202" s="47"/>
      <c r="L202" s="240">
        <v>3401220</v>
      </c>
      <c r="M202" s="240">
        <f t="shared" si="26"/>
        <v>84</v>
      </c>
      <c r="N202" s="231"/>
    </row>
    <row r="203" spans="1:14" ht="26.4">
      <c r="A203" s="290" t="s">
        <v>67</v>
      </c>
      <c r="B203" s="47" t="s">
        <v>555</v>
      </c>
      <c r="C203" s="151">
        <v>13</v>
      </c>
      <c r="D203" s="172" t="s">
        <v>527</v>
      </c>
      <c r="E203" s="172"/>
      <c r="F203" s="151">
        <v>10</v>
      </c>
      <c r="G203" s="151">
        <v>2</v>
      </c>
      <c r="H203" s="151">
        <v>0</v>
      </c>
      <c r="I203" s="151">
        <v>0</v>
      </c>
      <c r="J203" s="151">
        <f t="shared" si="25"/>
        <v>12</v>
      </c>
      <c r="K203" s="151"/>
      <c r="L203" s="240">
        <v>3401220</v>
      </c>
      <c r="M203" s="151">
        <f t="shared" ref="M203:M217" si="27">J203*C203</f>
        <v>156</v>
      </c>
      <c r="N203" s="231"/>
    </row>
    <row r="204" spans="1:14" ht="26.4">
      <c r="A204" s="290" t="s">
        <v>67</v>
      </c>
      <c r="B204" s="47" t="s">
        <v>556</v>
      </c>
      <c r="C204" s="151">
        <v>11</v>
      </c>
      <c r="D204" s="172" t="s">
        <v>557</v>
      </c>
      <c r="E204" s="172"/>
      <c r="F204" s="151">
        <v>8</v>
      </c>
      <c r="G204" s="151">
        <v>2</v>
      </c>
      <c r="H204" s="151">
        <v>0</v>
      </c>
      <c r="I204" s="151">
        <v>0</v>
      </c>
      <c r="J204" s="151">
        <f t="shared" si="25"/>
        <v>10</v>
      </c>
      <c r="K204" s="151"/>
      <c r="L204" s="240">
        <v>3401220</v>
      </c>
      <c r="M204" s="151">
        <f t="shared" si="27"/>
        <v>110</v>
      </c>
      <c r="N204" s="231"/>
    </row>
    <row r="205" spans="1:14" ht="26.4">
      <c r="A205" s="290" t="s">
        <v>67</v>
      </c>
      <c r="B205" s="47" t="s">
        <v>558</v>
      </c>
      <c r="C205" s="151">
        <v>11</v>
      </c>
      <c r="D205" s="172" t="s">
        <v>527</v>
      </c>
      <c r="E205" s="172"/>
      <c r="F205" s="151">
        <v>5</v>
      </c>
      <c r="G205" s="151">
        <v>1</v>
      </c>
      <c r="H205" s="151">
        <v>0</v>
      </c>
      <c r="I205" s="151">
        <v>0</v>
      </c>
      <c r="J205" s="151">
        <f t="shared" si="25"/>
        <v>6</v>
      </c>
      <c r="K205" s="151"/>
      <c r="L205" s="240">
        <v>3401220</v>
      </c>
      <c r="M205" s="151">
        <f t="shared" si="27"/>
        <v>66</v>
      </c>
      <c r="N205" s="231"/>
    </row>
    <row r="206" spans="1:14" ht="39.6">
      <c r="A206" s="46" t="s">
        <v>546</v>
      </c>
      <c r="B206" s="47" t="s">
        <v>559</v>
      </c>
      <c r="C206" s="151">
        <v>14</v>
      </c>
      <c r="D206" s="172" t="s">
        <v>539</v>
      </c>
      <c r="E206" s="172"/>
      <c r="F206" s="151">
        <v>6</v>
      </c>
      <c r="G206" s="151">
        <v>1</v>
      </c>
      <c r="H206" s="151">
        <v>0</v>
      </c>
      <c r="I206" s="151">
        <v>0</v>
      </c>
      <c r="J206" s="151">
        <f t="shared" si="25"/>
        <v>7</v>
      </c>
      <c r="K206" s="151"/>
      <c r="L206" s="240">
        <v>3401220</v>
      </c>
      <c r="M206" s="151">
        <f t="shared" si="27"/>
        <v>98</v>
      </c>
      <c r="N206" s="231"/>
    </row>
    <row r="207" spans="1:14" ht="39.6">
      <c r="A207" s="46" t="s">
        <v>546</v>
      </c>
      <c r="B207" s="47" t="s">
        <v>560</v>
      </c>
      <c r="C207" s="151">
        <v>8</v>
      </c>
      <c r="D207" s="172" t="s">
        <v>561</v>
      </c>
      <c r="E207" s="172"/>
      <c r="F207" s="151">
        <v>3</v>
      </c>
      <c r="G207" s="151">
        <v>1</v>
      </c>
      <c r="H207" s="151">
        <v>0</v>
      </c>
      <c r="I207" s="151">
        <v>0</v>
      </c>
      <c r="J207" s="151">
        <f t="shared" si="25"/>
        <v>4</v>
      </c>
      <c r="K207" s="151"/>
      <c r="L207" s="240">
        <v>3401220</v>
      </c>
      <c r="M207" s="151">
        <f t="shared" si="27"/>
        <v>32</v>
      </c>
      <c r="N207" s="231"/>
    </row>
    <row r="208" spans="1:14" ht="26.4">
      <c r="A208" s="290" t="s">
        <v>67</v>
      </c>
      <c r="B208" s="47" t="s">
        <v>562</v>
      </c>
      <c r="C208" s="151">
        <v>10</v>
      </c>
      <c r="D208" s="172" t="s">
        <v>563</v>
      </c>
      <c r="E208" s="172"/>
      <c r="F208" s="151">
        <v>8</v>
      </c>
      <c r="G208" s="151">
        <v>3</v>
      </c>
      <c r="H208" s="151">
        <v>0</v>
      </c>
      <c r="I208" s="151">
        <v>0</v>
      </c>
      <c r="J208" s="151">
        <f t="shared" si="25"/>
        <v>11</v>
      </c>
      <c r="K208" s="151"/>
      <c r="L208" s="240">
        <v>3401220</v>
      </c>
      <c r="M208" s="151">
        <f t="shared" si="27"/>
        <v>110</v>
      </c>
      <c r="N208" s="231"/>
    </row>
    <row r="209" spans="1:15" ht="39.6">
      <c r="A209" s="46" t="s">
        <v>546</v>
      </c>
      <c r="B209" s="47" t="s">
        <v>564</v>
      </c>
      <c r="C209" s="151">
        <v>14</v>
      </c>
      <c r="D209" s="172" t="s">
        <v>539</v>
      </c>
      <c r="E209" s="172"/>
      <c r="F209" s="151">
        <v>6</v>
      </c>
      <c r="G209" s="151">
        <v>1</v>
      </c>
      <c r="H209" s="151">
        <v>0</v>
      </c>
      <c r="I209" s="151">
        <v>0</v>
      </c>
      <c r="J209" s="151">
        <f t="shared" si="25"/>
        <v>7</v>
      </c>
      <c r="K209" s="151"/>
      <c r="L209" s="240">
        <v>3401220</v>
      </c>
      <c r="M209" s="151">
        <f t="shared" si="27"/>
        <v>98</v>
      </c>
      <c r="N209" s="231"/>
    </row>
    <row r="210" spans="1:15" ht="26.4">
      <c r="A210" s="290" t="s">
        <v>67</v>
      </c>
      <c r="B210" s="47" t="s">
        <v>565</v>
      </c>
      <c r="C210" s="151">
        <v>11</v>
      </c>
      <c r="D210" s="172" t="s">
        <v>536</v>
      </c>
      <c r="E210" s="172"/>
      <c r="F210" s="151">
        <v>10</v>
      </c>
      <c r="G210" s="151">
        <v>2</v>
      </c>
      <c r="H210" s="151">
        <v>0</v>
      </c>
      <c r="I210" s="151">
        <v>0</v>
      </c>
      <c r="J210" s="151">
        <f t="shared" si="25"/>
        <v>12</v>
      </c>
      <c r="K210" s="151"/>
      <c r="L210" s="240">
        <v>3401220</v>
      </c>
      <c r="M210" s="151">
        <f t="shared" si="27"/>
        <v>132</v>
      </c>
      <c r="N210" s="231"/>
    </row>
    <row r="211" spans="1:15" ht="39.6">
      <c r="A211" s="46" t="s">
        <v>546</v>
      </c>
      <c r="B211" s="47" t="s">
        <v>566</v>
      </c>
      <c r="C211" s="151">
        <v>15</v>
      </c>
      <c r="D211" s="172" t="s">
        <v>539</v>
      </c>
      <c r="E211" s="172"/>
      <c r="F211" s="151">
        <v>7</v>
      </c>
      <c r="G211" s="151">
        <v>1</v>
      </c>
      <c r="H211" s="151">
        <v>0</v>
      </c>
      <c r="I211" s="151">
        <v>0</v>
      </c>
      <c r="J211" s="151">
        <f t="shared" si="25"/>
        <v>8</v>
      </c>
      <c r="K211" s="151"/>
      <c r="L211" s="240">
        <v>3401220</v>
      </c>
      <c r="M211" s="151">
        <f t="shared" si="27"/>
        <v>120</v>
      </c>
      <c r="N211" s="231"/>
    </row>
    <row r="212" spans="1:15" ht="26.4">
      <c r="A212" s="290" t="s">
        <v>67</v>
      </c>
      <c r="B212" s="47" t="s">
        <v>567</v>
      </c>
      <c r="C212" s="151">
        <v>10</v>
      </c>
      <c r="D212" s="172" t="s">
        <v>557</v>
      </c>
      <c r="E212" s="172"/>
      <c r="F212" s="151">
        <v>7</v>
      </c>
      <c r="G212" s="151">
        <v>2</v>
      </c>
      <c r="H212" s="151">
        <v>0</v>
      </c>
      <c r="I212" s="151">
        <v>0</v>
      </c>
      <c r="J212" s="151">
        <f t="shared" si="25"/>
        <v>9</v>
      </c>
      <c r="K212" s="151"/>
      <c r="L212" s="240">
        <v>3401220</v>
      </c>
      <c r="M212" s="151">
        <f t="shared" si="27"/>
        <v>90</v>
      </c>
      <c r="N212" s="231"/>
    </row>
    <row r="213" spans="1:15" ht="26.4">
      <c r="A213" s="290" t="s">
        <v>67</v>
      </c>
      <c r="B213" s="47" t="s">
        <v>568</v>
      </c>
      <c r="C213" s="151">
        <v>6</v>
      </c>
      <c r="D213" s="172" t="s">
        <v>536</v>
      </c>
      <c r="E213" s="172"/>
      <c r="F213" s="151">
        <v>10</v>
      </c>
      <c r="G213" s="151">
        <v>2</v>
      </c>
      <c r="H213" s="151">
        <v>0</v>
      </c>
      <c r="I213" s="151">
        <v>0</v>
      </c>
      <c r="J213" s="151">
        <f t="shared" si="25"/>
        <v>12</v>
      </c>
      <c r="K213" s="151"/>
      <c r="L213" s="240">
        <v>3401220</v>
      </c>
      <c r="M213" s="151">
        <f t="shared" si="27"/>
        <v>72</v>
      </c>
      <c r="N213" s="231"/>
    </row>
    <row r="214" spans="1:15" ht="39.6">
      <c r="A214" s="46" t="s">
        <v>546</v>
      </c>
      <c r="B214" s="47" t="s">
        <v>569</v>
      </c>
      <c r="C214" s="151">
        <v>12</v>
      </c>
      <c r="D214" s="172" t="s">
        <v>539</v>
      </c>
      <c r="E214" s="172"/>
      <c r="F214" s="151">
        <v>6</v>
      </c>
      <c r="G214" s="151">
        <v>2</v>
      </c>
      <c r="H214" s="151">
        <v>0</v>
      </c>
      <c r="I214" s="151">
        <v>0</v>
      </c>
      <c r="J214" s="151">
        <f t="shared" si="25"/>
        <v>8</v>
      </c>
      <c r="K214" s="151"/>
      <c r="L214" s="240">
        <v>3401220</v>
      </c>
      <c r="M214" s="151">
        <f t="shared" si="27"/>
        <v>96</v>
      </c>
      <c r="N214" s="231"/>
    </row>
    <row r="215" spans="1:15" ht="39.6">
      <c r="A215" s="46" t="s">
        <v>546</v>
      </c>
      <c r="B215" s="47" t="s">
        <v>570</v>
      </c>
      <c r="C215" s="151">
        <v>15</v>
      </c>
      <c r="D215" s="172" t="s">
        <v>539</v>
      </c>
      <c r="E215" s="172"/>
      <c r="F215" s="151">
        <v>6</v>
      </c>
      <c r="G215" s="151">
        <v>2</v>
      </c>
      <c r="H215" s="151">
        <v>0</v>
      </c>
      <c r="I215" s="151">
        <v>0</v>
      </c>
      <c r="J215" s="151">
        <f t="shared" si="25"/>
        <v>8</v>
      </c>
      <c r="K215" s="151"/>
      <c r="L215" s="240">
        <v>3401220</v>
      </c>
      <c r="M215" s="151">
        <f t="shared" si="27"/>
        <v>120</v>
      </c>
      <c r="N215" s="231"/>
    </row>
    <row r="216" spans="1:15" ht="39.6">
      <c r="A216" s="46" t="s">
        <v>546</v>
      </c>
      <c r="B216" s="47" t="s">
        <v>434</v>
      </c>
      <c r="C216" s="151">
        <v>14</v>
      </c>
      <c r="D216" s="172" t="s">
        <v>539</v>
      </c>
      <c r="E216" s="172"/>
      <c r="F216" s="151">
        <v>6</v>
      </c>
      <c r="G216" s="151">
        <v>2</v>
      </c>
      <c r="H216" s="151">
        <v>0</v>
      </c>
      <c r="I216" s="151">
        <v>0</v>
      </c>
      <c r="J216" s="151">
        <f t="shared" si="25"/>
        <v>8</v>
      </c>
      <c r="K216" s="151"/>
      <c r="L216" s="240">
        <v>3401220</v>
      </c>
      <c r="M216" s="151">
        <f t="shared" si="27"/>
        <v>112</v>
      </c>
      <c r="N216" s="231"/>
    </row>
    <row r="217" spans="1:15" ht="26.4">
      <c r="A217" s="290" t="s">
        <v>67</v>
      </c>
      <c r="B217" s="47" t="s">
        <v>434</v>
      </c>
      <c r="C217" s="151">
        <v>14</v>
      </c>
      <c r="D217" s="76" t="s">
        <v>543</v>
      </c>
      <c r="E217" s="76"/>
      <c r="F217" s="151">
        <v>4</v>
      </c>
      <c r="G217" s="151">
        <v>2</v>
      </c>
      <c r="H217" s="151">
        <v>0</v>
      </c>
      <c r="I217" s="151">
        <v>0</v>
      </c>
      <c r="J217" s="151">
        <f t="shared" si="25"/>
        <v>6</v>
      </c>
      <c r="K217" s="151"/>
      <c r="L217" s="240">
        <v>3401220</v>
      </c>
      <c r="M217" s="151">
        <f t="shared" si="27"/>
        <v>84</v>
      </c>
      <c r="N217" s="231"/>
    </row>
    <row r="218" spans="1:15" s="292" customFormat="1" ht="13.8">
      <c r="A218" s="293" t="s">
        <v>571</v>
      </c>
      <c r="B218" s="294"/>
      <c r="C218" s="295"/>
      <c r="D218" s="294" t="s">
        <v>580</v>
      </c>
      <c r="E218" s="294"/>
      <c r="F218" s="294"/>
      <c r="G218" s="294"/>
      <c r="H218" s="294"/>
      <c r="I218" s="294"/>
      <c r="J218" s="294"/>
      <c r="K218" s="294"/>
      <c r="L218" s="294"/>
      <c r="M218" s="296"/>
      <c r="N218" s="297"/>
      <c r="O218" s="315">
        <v>24</v>
      </c>
    </row>
    <row r="219" spans="1:15" s="308" customFormat="1" ht="13.8">
      <c r="A219" s="323" t="s">
        <v>498</v>
      </c>
      <c r="B219" s="324"/>
      <c r="C219" s="324"/>
      <c r="D219" s="294" t="s">
        <v>581</v>
      </c>
      <c r="E219" s="325"/>
      <c r="F219" s="326"/>
      <c r="G219" s="326"/>
      <c r="H219" s="326"/>
      <c r="I219" s="326"/>
      <c r="J219" s="326"/>
      <c r="K219" s="326"/>
      <c r="L219" s="326"/>
      <c r="M219" s="327"/>
      <c r="N219" s="328"/>
      <c r="O219" s="319"/>
    </row>
    <row r="220" spans="1:15" customFormat="1" ht="15.75" customHeight="1">
      <c r="A220" s="15" t="s">
        <v>53</v>
      </c>
      <c r="B220" s="16"/>
      <c r="C220" s="16"/>
      <c r="D220" s="410" t="s">
        <v>582</v>
      </c>
      <c r="E220" s="410"/>
      <c r="F220" s="16"/>
      <c r="G220" s="16"/>
      <c r="H220" s="17"/>
      <c r="I220" s="16"/>
      <c r="J220" s="16"/>
      <c r="K220" s="18"/>
      <c r="L220" s="19"/>
      <c r="M220" s="20"/>
      <c r="N220" s="21"/>
      <c r="O220" s="320">
        <f>SUM(O12:O219)</f>
        <v>184</v>
      </c>
    </row>
    <row r="221" spans="1:15" s="51" customFormat="1" ht="60.75" hidden="1" customHeight="1">
      <c r="A221" s="68"/>
      <c r="B221" s="69"/>
      <c r="C221" s="69">
        <v>25</v>
      </c>
      <c r="D221" s="70"/>
      <c r="E221" s="143" t="e">
        <f>SUM(#REF!)</f>
        <v>#REF!</v>
      </c>
      <c r="F221" s="69" t="e">
        <f>SUM(#REF!)</f>
        <v>#REF!</v>
      </c>
      <c r="G221" s="69" t="e">
        <f>SUM(#REF!)</f>
        <v>#REF!</v>
      </c>
      <c r="H221" s="69" t="e">
        <f>SUM(#REF!)</f>
        <v>#REF!</v>
      </c>
      <c r="I221" s="71"/>
      <c r="J221" s="72"/>
      <c r="K221" s="73" t="e">
        <f>SUM(#REF!)</f>
        <v>#REF!</v>
      </c>
      <c r="L221" s="74" t="e">
        <f>SUM(#REF!)</f>
        <v>#REF!</v>
      </c>
      <c r="M221" s="75" t="e">
        <f>SUM(#REF!)</f>
        <v>#REF!</v>
      </c>
      <c r="O221" s="321"/>
    </row>
    <row r="222" spans="1:15" s="52" customFormat="1" ht="0.75" customHeight="1">
      <c r="B222" s="53"/>
      <c r="C222" s="53">
        <v>26</v>
      </c>
      <c r="E222" s="144"/>
      <c r="F222" s="54"/>
      <c r="G222" s="54"/>
      <c r="H222" s="54"/>
      <c r="I222" s="54"/>
      <c r="J222" s="54"/>
      <c r="K222" s="55"/>
      <c r="L222" s="56"/>
      <c r="M222" s="57"/>
      <c r="O222" s="322"/>
    </row>
    <row r="223" spans="1:15" s="22" customFormat="1" ht="19.5" customHeight="1">
      <c r="A223" s="397" t="s">
        <v>46</v>
      </c>
      <c r="B223" s="397"/>
      <c r="C223" s="397"/>
      <c r="D223" s="397"/>
      <c r="E223" s="397"/>
      <c r="F223" s="397"/>
      <c r="G223" s="397"/>
      <c r="H223" s="397"/>
      <c r="I223" s="397"/>
      <c r="J223" s="397"/>
      <c r="K223" s="397"/>
      <c r="L223" s="397"/>
      <c r="M223" s="397"/>
      <c r="N223" s="397"/>
      <c r="O223" s="317"/>
    </row>
    <row r="224" spans="1:15" s="22" customFormat="1">
      <c r="B224" s="23"/>
      <c r="C224" s="23"/>
      <c r="E224" s="33"/>
      <c r="F224" s="23"/>
      <c r="G224" s="23"/>
      <c r="H224" s="23"/>
      <c r="I224" s="23"/>
      <c r="J224" s="23"/>
      <c r="M224" s="24"/>
      <c r="N224" s="25"/>
      <c r="O224" s="317"/>
    </row>
    <row r="225" spans="1:15" s="22" customFormat="1" ht="30" customHeight="1">
      <c r="B225" s="89"/>
      <c r="C225" s="89"/>
      <c r="D225" s="97"/>
      <c r="E225" s="90"/>
      <c r="F225" s="89"/>
      <c r="G225" s="23"/>
      <c r="H225" s="23"/>
      <c r="I225" s="23"/>
      <c r="J225" s="23"/>
      <c r="K225" s="23"/>
      <c r="L225" s="23"/>
      <c r="M225" s="24"/>
      <c r="N225" s="25"/>
      <c r="O225" s="317"/>
    </row>
    <row r="232" spans="1:15">
      <c r="A232" s="22"/>
      <c r="B232" s="23"/>
      <c r="C232" s="23"/>
      <c r="D232" s="22"/>
      <c r="E232" s="33"/>
      <c r="F232" s="23"/>
      <c r="G232" s="23"/>
      <c r="H232" s="23"/>
      <c r="I232" s="23"/>
      <c r="J232" s="23"/>
      <c r="K232" s="23"/>
      <c r="L232" s="23"/>
      <c r="M232" s="24"/>
      <c r="N232" s="25"/>
    </row>
    <row r="233" spans="1:15" ht="15.6">
      <c r="A233" s="22"/>
      <c r="B233" s="23"/>
      <c r="C233" s="23"/>
      <c r="D233" s="409"/>
      <c r="E233" s="409"/>
      <c r="F233" s="23"/>
      <c r="G233" s="23"/>
      <c r="H233" s="23"/>
      <c r="I233" s="23"/>
      <c r="J233" s="23"/>
      <c r="K233" s="23"/>
      <c r="L233" s="23"/>
      <c r="M233" s="24"/>
      <c r="N233" s="25"/>
    </row>
  </sheetData>
  <mergeCells count="21">
    <mergeCell ref="K2:N2"/>
    <mergeCell ref="A4:N4"/>
    <mergeCell ref="A9:N9"/>
    <mergeCell ref="A8:N8"/>
    <mergeCell ref="D233:E233"/>
    <mergeCell ref="D220:E220"/>
    <mergeCell ref="A223:N223"/>
    <mergeCell ref="L5:L6"/>
    <mergeCell ref="A5:A6"/>
    <mergeCell ref="C5:C6"/>
    <mergeCell ref="K5:K6"/>
    <mergeCell ref="A161:N161"/>
    <mergeCell ref="A11:N11"/>
    <mergeCell ref="A53:N53"/>
    <mergeCell ref="D6:E6"/>
    <mergeCell ref="N5:N6"/>
    <mergeCell ref="A72:N72"/>
    <mergeCell ref="A95:N95"/>
    <mergeCell ref="M5:M6"/>
    <mergeCell ref="F5:J5"/>
    <mergeCell ref="B5:B6"/>
  </mergeCells>
  <phoneticPr fontId="19" type="noConversion"/>
  <printOptions horizontalCentered="1"/>
  <pageMargins left="0.39370078740157483" right="0.27559055118110237" top="1.1023622047244095" bottom="0.39370078740157483" header="0.9055118110236221" footer="0.23622047244094491"/>
  <pageSetup paperSize="9" scale="90" orientation="landscape" r:id="rId1"/>
  <headerFooter differentFirst="1" alignWithMargins="0">
    <oddHeader>&amp;C&amp;9&amp;P</oddHeader>
    <oddFooter xml:space="preserve">&amp;R&amp;9ЦОП із зимових видів спорту </oddFooter>
  </headerFooter>
  <rowBreaks count="3" manualBreakCount="3">
    <brk id="19" max="13" man="1"/>
    <brk id="160" max="13" man="1"/>
    <brk id="17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W113"/>
  <sheetViews>
    <sheetView view="pageBreakPreview" zoomScale="110" zoomScaleNormal="100" zoomScaleSheetLayoutView="110" workbookViewId="0">
      <selection activeCell="A33" sqref="A33"/>
    </sheetView>
  </sheetViews>
  <sheetFormatPr defaultColWidth="9.109375" defaultRowHeight="10.199999999999999"/>
  <cols>
    <col min="1" max="1" width="32.109375" style="28" customWidth="1"/>
    <col min="2" max="2" width="10.5546875" style="29" customWidth="1"/>
    <col min="3" max="3" width="5.109375" style="29" customWidth="1"/>
    <col min="4" max="4" width="14.33203125" style="29" customWidth="1"/>
    <col min="5" max="5" width="13.5546875" style="29" customWidth="1"/>
    <col min="6" max="6" width="7.77734375" style="30" customWidth="1"/>
    <col min="7" max="7" width="6.109375" style="30" customWidth="1"/>
    <col min="8" max="9" width="5.44140625" style="30" customWidth="1"/>
    <col min="10" max="10" width="6.88671875" style="30" customWidth="1"/>
    <col min="11" max="11" width="5.44140625" style="30" customWidth="1"/>
    <col min="12" max="12" width="7.88671875" style="30" customWidth="1"/>
    <col min="13" max="13" width="7.5546875" style="31" customWidth="1"/>
    <col min="14" max="14" width="11.109375" style="32" customWidth="1"/>
    <col min="15" max="15" width="15.33203125" style="30" customWidth="1"/>
    <col min="16" max="16" width="10" style="30" customWidth="1"/>
    <col min="17" max="17" width="8.109375" style="30" customWidth="1"/>
    <col min="18" max="18" width="7.44140625" style="30" customWidth="1"/>
    <col min="19" max="20" width="6.44140625" style="30" customWidth="1"/>
    <col min="21" max="23" width="9.109375" style="30"/>
    <col min="24" max="16384" width="9.109375" style="28"/>
  </cols>
  <sheetData>
    <row r="1" spans="1:23" s="1" customFormat="1" ht="17.25" customHeight="1">
      <c r="E1" s="131"/>
      <c r="F1" s="131"/>
      <c r="G1" s="131"/>
      <c r="H1" s="131"/>
      <c r="I1" s="131"/>
      <c r="J1" s="131"/>
      <c r="K1" s="132" t="s">
        <v>0</v>
      </c>
      <c r="L1" s="132"/>
      <c r="M1" s="66"/>
      <c r="N1" s="67"/>
      <c r="O1" s="67"/>
    </row>
    <row r="2" spans="1:23" s="1" customFormat="1" ht="47.25" customHeight="1">
      <c r="B2" s="2"/>
      <c r="C2" s="2"/>
      <c r="E2" s="133"/>
      <c r="F2" s="134"/>
      <c r="G2" s="134"/>
      <c r="H2" s="134"/>
      <c r="I2" s="134"/>
      <c r="J2" s="134"/>
      <c r="K2" s="399" t="s">
        <v>75</v>
      </c>
      <c r="L2" s="399"/>
      <c r="M2" s="399"/>
      <c r="N2" s="399"/>
      <c r="O2" s="141"/>
    </row>
    <row r="3" spans="1:23" s="1" customFormat="1" ht="14.25" customHeight="1">
      <c r="B3" s="2"/>
      <c r="C3" s="2"/>
      <c r="E3" s="133"/>
      <c r="F3" s="134"/>
      <c r="G3" s="134"/>
      <c r="H3" s="134"/>
      <c r="I3" s="134"/>
      <c r="J3" s="134"/>
      <c r="K3" s="135"/>
      <c r="L3" s="135"/>
      <c r="M3" s="4"/>
      <c r="N3" s="4"/>
      <c r="O3" s="4"/>
    </row>
    <row r="4" spans="1:23" s="5" customFormat="1" ht="24" customHeight="1" thickBot="1">
      <c r="A4" s="398" t="s">
        <v>76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</row>
    <row r="5" spans="1:23" s="9" customFormat="1" ht="24" customHeight="1" thickBot="1">
      <c r="A5" s="403" t="s">
        <v>1</v>
      </c>
      <c r="B5" s="393" t="s">
        <v>2</v>
      </c>
      <c r="C5" s="403" t="s">
        <v>3</v>
      </c>
      <c r="D5" s="6" t="s">
        <v>73</v>
      </c>
      <c r="E5" s="7" t="s">
        <v>5</v>
      </c>
      <c r="F5" s="400" t="s">
        <v>6</v>
      </c>
      <c r="G5" s="405"/>
      <c r="H5" s="405"/>
      <c r="I5" s="405"/>
      <c r="J5" s="401"/>
      <c r="K5" s="411" t="s">
        <v>7</v>
      </c>
      <c r="L5" s="393" t="s">
        <v>8</v>
      </c>
      <c r="M5" s="393" t="s">
        <v>9</v>
      </c>
      <c r="N5" s="393" t="s">
        <v>10</v>
      </c>
    </row>
    <row r="6" spans="1:23" s="9" customFormat="1" ht="24" customHeight="1" thickBot="1">
      <c r="A6" s="404"/>
      <c r="B6" s="394"/>
      <c r="C6" s="404"/>
      <c r="D6" s="400" t="s">
        <v>74</v>
      </c>
      <c r="E6" s="401"/>
      <c r="F6" s="10" t="s">
        <v>12</v>
      </c>
      <c r="G6" s="10" t="s">
        <v>13</v>
      </c>
      <c r="H6" s="8" t="s">
        <v>14</v>
      </c>
      <c r="I6" s="10" t="s">
        <v>15</v>
      </c>
      <c r="J6" s="10" t="s">
        <v>16</v>
      </c>
      <c r="K6" s="412"/>
      <c r="L6" s="394"/>
      <c r="M6" s="394"/>
      <c r="N6" s="394"/>
    </row>
    <row r="7" spans="1:23" s="9" customFormat="1" ht="9" customHeight="1">
      <c r="A7" s="64"/>
      <c r="B7" s="64"/>
      <c r="C7" s="64"/>
      <c r="D7" s="62"/>
      <c r="E7" s="62"/>
      <c r="F7" s="62"/>
      <c r="G7" s="62"/>
      <c r="H7" s="62"/>
      <c r="I7" s="62"/>
      <c r="J7" s="62"/>
      <c r="K7" s="64"/>
      <c r="L7" s="64"/>
      <c r="M7" s="63"/>
      <c r="N7" s="63"/>
    </row>
    <row r="8" spans="1:23" s="11" customFormat="1" ht="43.8" customHeight="1">
      <c r="A8" s="416" t="s">
        <v>38</v>
      </c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</row>
    <row r="9" spans="1:23" s="22" customFormat="1" ht="28.8" customHeight="1">
      <c r="A9" s="58" t="s">
        <v>18</v>
      </c>
      <c r="B9" s="150" t="s">
        <v>149</v>
      </c>
      <c r="C9" s="151">
        <v>10</v>
      </c>
      <c r="D9" s="151" t="s">
        <v>19</v>
      </c>
      <c r="E9" s="151" t="s">
        <v>150</v>
      </c>
      <c r="F9" s="151">
        <v>20</v>
      </c>
      <c r="G9" s="151">
        <v>3</v>
      </c>
      <c r="H9" s="151"/>
      <c r="I9" s="82"/>
      <c r="J9" s="151">
        <v>23</v>
      </c>
      <c r="K9" s="82"/>
      <c r="L9" s="47">
        <v>3401220</v>
      </c>
      <c r="M9" s="47">
        <f>C9*J9</f>
        <v>230</v>
      </c>
      <c r="N9" s="83"/>
      <c r="O9" s="30"/>
      <c r="P9" s="30"/>
      <c r="Q9" s="30"/>
      <c r="R9" s="30"/>
      <c r="S9" s="30"/>
      <c r="T9" s="30"/>
      <c r="U9" s="30"/>
      <c r="V9" s="30"/>
      <c r="W9" s="30"/>
    </row>
    <row r="10" spans="1:23" s="22" customFormat="1" ht="28.8" customHeight="1">
      <c r="A10" s="58" t="s">
        <v>18</v>
      </c>
      <c r="B10" s="150" t="s">
        <v>151</v>
      </c>
      <c r="C10" s="151">
        <v>20</v>
      </c>
      <c r="D10" s="151" t="s">
        <v>19</v>
      </c>
      <c r="E10" s="151" t="s">
        <v>150</v>
      </c>
      <c r="F10" s="151">
        <v>20</v>
      </c>
      <c r="G10" s="151">
        <v>3</v>
      </c>
      <c r="H10" s="151"/>
      <c r="I10" s="82"/>
      <c r="J10" s="151">
        <v>23</v>
      </c>
      <c r="K10" s="82"/>
      <c r="L10" s="47">
        <v>3401220</v>
      </c>
      <c r="M10" s="47">
        <f t="shared" ref="M10:M21" si="0">C10*J10</f>
        <v>460</v>
      </c>
      <c r="N10" s="83"/>
      <c r="O10" s="30"/>
      <c r="P10" s="30"/>
      <c r="Q10" s="30"/>
      <c r="R10" s="30"/>
      <c r="S10" s="30"/>
      <c r="T10" s="30"/>
      <c r="U10" s="30"/>
      <c r="V10" s="30"/>
      <c r="W10" s="30"/>
    </row>
    <row r="11" spans="1:23" s="22" customFormat="1" ht="28.8" customHeight="1">
      <c r="A11" s="58" t="s">
        <v>18</v>
      </c>
      <c r="B11" s="150" t="s">
        <v>152</v>
      </c>
      <c r="C11" s="151">
        <v>20</v>
      </c>
      <c r="D11" s="151" t="s">
        <v>19</v>
      </c>
      <c r="E11" s="151" t="s">
        <v>150</v>
      </c>
      <c r="F11" s="151">
        <v>20</v>
      </c>
      <c r="G11" s="151">
        <v>3</v>
      </c>
      <c r="H11" s="151"/>
      <c r="I11" s="82"/>
      <c r="J11" s="151">
        <v>23</v>
      </c>
      <c r="K11" s="82"/>
      <c r="L11" s="47">
        <v>3401220</v>
      </c>
      <c r="M11" s="47">
        <f t="shared" si="0"/>
        <v>460</v>
      </c>
      <c r="N11" s="83"/>
      <c r="O11" s="30"/>
      <c r="P11" s="30"/>
      <c r="Q11" s="30"/>
      <c r="R11" s="30"/>
      <c r="S11" s="30"/>
      <c r="T11" s="30"/>
      <c r="U11" s="30"/>
      <c r="V11" s="30"/>
      <c r="W11" s="30"/>
    </row>
    <row r="12" spans="1:23" s="22" customFormat="1" ht="28.8" customHeight="1">
      <c r="A12" s="58" t="s">
        <v>18</v>
      </c>
      <c r="B12" s="150" t="s">
        <v>153</v>
      </c>
      <c r="C12" s="151">
        <v>20</v>
      </c>
      <c r="D12" s="151" t="s">
        <v>19</v>
      </c>
      <c r="E12" s="151" t="s">
        <v>150</v>
      </c>
      <c r="F12" s="151">
        <v>20</v>
      </c>
      <c r="G12" s="151">
        <v>3</v>
      </c>
      <c r="H12" s="151"/>
      <c r="I12" s="82"/>
      <c r="J12" s="151">
        <v>23</v>
      </c>
      <c r="K12" s="82"/>
      <c r="L12" s="47">
        <v>3401220</v>
      </c>
      <c r="M12" s="47">
        <f t="shared" si="0"/>
        <v>460</v>
      </c>
      <c r="N12" s="83"/>
      <c r="O12" s="30"/>
      <c r="P12" s="30"/>
      <c r="Q12" s="30"/>
      <c r="R12" s="30"/>
      <c r="S12" s="30"/>
      <c r="T12" s="30"/>
      <c r="U12" s="30"/>
      <c r="V12" s="30"/>
      <c r="W12" s="30"/>
    </row>
    <row r="13" spans="1:23" s="22" customFormat="1" ht="28.8" customHeight="1">
      <c r="A13" s="58" t="s">
        <v>18</v>
      </c>
      <c r="B13" s="150" t="s">
        <v>154</v>
      </c>
      <c r="C13" s="151">
        <v>10</v>
      </c>
      <c r="D13" s="151" t="s">
        <v>19</v>
      </c>
      <c r="E13" s="151" t="s">
        <v>150</v>
      </c>
      <c r="F13" s="151">
        <v>20</v>
      </c>
      <c r="G13" s="151">
        <v>3</v>
      </c>
      <c r="H13" s="151"/>
      <c r="I13" s="82"/>
      <c r="J13" s="151">
        <v>23</v>
      </c>
      <c r="K13" s="82"/>
      <c r="L13" s="47">
        <v>3401220</v>
      </c>
      <c r="M13" s="47">
        <f t="shared" si="0"/>
        <v>230</v>
      </c>
      <c r="N13" s="83"/>
      <c r="O13" s="30"/>
      <c r="P13" s="30"/>
      <c r="Q13" s="30"/>
      <c r="R13" s="30"/>
      <c r="S13" s="30"/>
      <c r="T13" s="30"/>
      <c r="U13" s="30"/>
      <c r="V13" s="30"/>
      <c r="W13" s="30"/>
    </row>
    <row r="14" spans="1:23" s="22" customFormat="1" ht="28.8" customHeight="1">
      <c r="A14" s="58" t="s">
        <v>18</v>
      </c>
      <c r="B14" s="150" t="s">
        <v>155</v>
      </c>
      <c r="C14" s="151">
        <v>20</v>
      </c>
      <c r="D14" s="151" t="s">
        <v>19</v>
      </c>
      <c r="E14" s="151" t="s">
        <v>150</v>
      </c>
      <c r="F14" s="151">
        <v>20</v>
      </c>
      <c r="G14" s="151">
        <v>3</v>
      </c>
      <c r="H14" s="151"/>
      <c r="I14" s="82"/>
      <c r="J14" s="151">
        <v>23</v>
      </c>
      <c r="K14" s="82"/>
      <c r="L14" s="47">
        <v>3401220</v>
      </c>
      <c r="M14" s="47">
        <f t="shared" si="0"/>
        <v>460</v>
      </c>
      <c r="N14" s="83"/>
      <c r="O14" s="30"/>
      <c r="P14" s="30"/>
      <c r="Q14" s="30"/>
      <c r="R14" s="30"/>
      <c r="S14" s="30"/>
      <c r="T14" s="30"/>
      <c r="U14" s="30"/>
      <c r="V14" s="30"/>
      <c r="W14" s="30"/>
    </row>
    <row r="15" spans="1:23" s="22" customFormat="1" ht="28.8" customHeight="1">
      <c r="A15" s="58" t="s">
        <v>18</v>
      </c>
      <c r="B15" s="150" t="s">
        <v>156</v>
      </c>
      <c r="C15" s="151">
        <v>10</v>
      </c>
      <c r="D15" s="151" t="s">
        <v>19</v>
      </c>
      <c r="E15" s="151" t="s">
        <v>150</v>
      </c>
      <c r="F15" s="151">
        <v>20</v>
      </c>
      <c r="G15" s="151">
        <v>3</v>
      </c>
      <c r="H15" s="151"/>
      <c r="I15" s="82"/>
      <c r="J15" s="151">
        <v>23</v>
      </c>
      <c r="K15" s="82"/>
      <c r="L15" s="47">
        <v>3401220</v>
      </c>
      <c r="M15" s="47">
        <f t="shared" si="0"/>
        <v>230</v>
      </c>
      <c r="N15" s="83"/>
      <c r="O15" s="30"/>
      <c r="P15" s="30"/>
      <c r="Q15" s="30"/>
      <c r="R15" s="30"/>
      <c r="S15" s="30"/>
      <c r="T15" s="30"/>
      <c r="U15" s="30"/>
      <c r="V15" s="30"/>
      <c r="W15" s="30"/>
    </row>
    <row r="16" spans="1:23" s="22" customFormat="1" ht="28.8" customHeight="1">
      <c r="A16" s="58" t="s">
        <v>18</v>
      </c>
      <c r="B16" s="150" t="s">
        <v>157</v>
      </c>
      <c r="C16" s="151">
        <v>18</v>
      </c>
      <c r="D16" s="151" t="s">
        <v>19</v>
      </c>
      <c r="E16" s="151" t="s">
        <v>150</v>
      </c>
      <c r="F16" s="151">
        <v>20</v>
      </c>
      <c r="G16" s="151">
        <v>3</v>
      </c>
      <c r="H16" s="151"/>
      <c r="I16" s="82"/>
      <c r="J16" s="151">
        <v>23</v>
      </c>
      <c r="K16" s="82"/>
      <c r="L16" s="47">
        <v>3401220</v>
      </c>
      <c r="M16" s="47">
        <f t="shared" si="0"/>
        <v>414</v>
      </c>
      <c r="N16" s="83"/>
      <c r="O16" s="30"/>
      <c r="P16" s="30"/>
      <c r="Q16" s="30"/>
      <c r="R16" s="30"/>
      <c r="S16" s="30"/>
      <c r="T16" s="30"/>
      <c r="U16" s="30"/>
      <c r="V16" s="30"/>
      <c r="W16" s="30"/>
    </row>
    <row r="17" spans="1:23" s="22" customFormat="1" ht="28.8" customHeight="1">
      <c r="A17" s="58" t="s">
        <v>18</v>
      </c>
      <c r="B17" s="150" t="s">
        <v>158</v>
      </c>
      <c r="C17" s="151">
        <v>20</v>
      </c>
      <c r="D17" s="151" t="s">
        <v>19</v>
      </c>
      <c r="E17" s="151" t="s">
        <v>150</v>
      </c>
      <c r="F17" s="151">
        <v>20</v>
      </c>
      <c r="G17" s="151">
        <v>3</v>
      </c>
      <c r="H17" s="151"/>
      <c r="I17" s="82"/>
      <c r="J17" s="151">
        <v>23</v>
      </c>
      <c r="K17" s="82"/>
      <c r="L17" s="47">
        <v>3401220</v>
      </c>
      <c r="M17" s="47">
        <f t="shared" si="0"/>
        <v>460</v>
      </c>
      <c r="N17" s="83"/>
      <c r="O17" s="30"/>
      <c r="P17" s="30"/>
      <c r="Q17" s="30"/>
      <c r="R17" s="30"/>
      <c r="S17" s="30"/>
      <c r="T17" s="30"/>
      <c r="U17" s="30"/>
      <c r="V17" s="30"/>
      <c r="W17" s="30"/>
    </row>
    <row r="18" spans="1:23" s="22" customFormat="1" ht="28.8" customHeight="1">
      <c r="A18" s="58" t="s">
        <v>18</v>
      </c>
      <c r="B18" s="150" t="s">
        <v>159</v>
      </c>
      <c r="C18" s="151">
        <v>20</v>
      </c>
      <c r="D18" s="151" t="s">
        <v>19</v>
      </c>
      <c r="E18" s="151" t="s">
        <v>150</v>
      </c>
      <c r="F18" s="151">
        <v>20</v>
      </c>
      <c r="G18" s="151">
        <v>3</v>
      </c>
      <c r="H18" s="151"/>
      <c r="I18" s="82"/>
      <c r="J18" s="151">
        <v>23</v>
      </c>
      <c r="K18" s="82"/>
      <c r="L18" s="47">
        <v>3401220</v>
      </c>
      <c r="M18" s="47">
        <f t="shared" si="0"/>
        <v>460</v>
      </c>
      <c r="N18" s="83"/>
      <c r="O18" s="30"/>
      <c r="P18" s="30"/>
      <c r="Q18" s="30"/>
      <c r="R18" s="30"/>
      <c r="S18" s="30"/>
      <c r="T18" s="30"/>
      <c r="U18" s="30"/>
      <c r="V18" s="30"/>
      <c r="W18" s="30"/>
    </row>
    <row r="19" spans="1:23" s="22" customFormat="1" ht="28.8" customHeight="1">
      <c r="A19" s="58" t="s">
        <v>18</v>
      </c>
      <c r="B19" s="150" t="s">
        <v>160</v>
      </c>
      <c r="C19" s="151">
        <v>20</v>
      </c>
      <c r="D19" s="151" t="s">
        <v>19</v>
      </c>
      <c r="E19" s="151" t="s">
        <v>150</v>
      </c>
      <c r="F19" s="151">
        <v>20</v>
      </c>
      <c r="G19" s="151">
        <v>3</v>
      </c>
      <c r="H19" s="151"/>
      <c r="I19" s="82"/>
      <c r="J19" s="151">
        <v>23</v>
      </c>
      <c r="K19" s="82"/>
      <c r="L19" s="47">
        <v>3401220</v>
      </c>
      <c r="M19" s="47">
        <f t="shared" si="0"/>
        <v>460</v>
      </c>
      <c r="N19" s="83"/>
      <c r="O19" s="30"/>
      <c r="P19" s="30"/>
      <c r="Q19" s="30"/>
      <c r="R19" s="30"/>
      <c r="S19" s="30"/>
      <c r="T19" s="30"/>
      <c r="U19" s="30"/>
      <c r="V19" s="30"/>
      <c r="W19" s="30"/>
    </row>
    <row r="20" spans="1:23" s="22" customFormat="1" ht="28.8" customHeight="1">
      <c r="A20" s="58" t="s">
        <v>18</v>
      </c>
      <c r="B20" s="150" t="s">
        <v>161</v>
      </c>
      <c r="C20" s="151">
        <v>20</v>
      </c>
      <c r="D20" s="151" t="s">
        <v>19</v>
      </c>
      <c r="E20" s="151" t="s">
        <v>150</v>
      </c>
      <c r="F20" s="151">
        <v>20</v>
      </c>
      <c r="G20" s="151">
        <v>3</v>
      </c>
      <c r="H20" s="151"/>
      <c r="I20" s="82"/>
      <c r="J20" s="151">
        <v>23</v>
      </c>
      <c r="K20" s="82"/>
      <c r="L20" s="47">
        <v>3401220</v>
      </c>
      <c r="M20" s="47">
        <f t="shared" si="0"/>
        <v>460</v>
      </c>
      <c r="N20" s="83"/>
      <c r="O20" s="30"/>
      <c r="P20" s="30"/>
      <c r="Q20" s="30"/>
      <c r="R20" s="30"/>
      <c r="S20" s="30"/>
      <c r="T20" s="30"/>
      <c r="U20" s="30"/>
      <c r="V20" s="30"/>
      <c r="W20" s="30"/>
    </row>
    <row r="21" spans="1:23" s="22" customFormat="1" ht="28.8" customHeight="1">
      <c r="A21" s="58" t="s">
        <v>18</v>
      </c>
      <c r="B21" s="150" t="s">
        <v>162</v>
      </c>
      <c r="C21" s="151">
        <v>12</v>
      </c>
      <c r="D21" s="151" t="s">
        <v>19</v>
      </c>
      <c r="E21" s="151" t="s">
        <v>20</v>
      </c>
      <c r="F21" s="151">
        <v>20</v>
      </c>
      <c r="G21" s="151">
        <v>3</v>
      </c>
      <c r="H21" s="151"/>
      <c r="I21" s="82"/>
      <c r="J21" s="151">
        <v>23</v>
      </c>
      <c r="K21" s="82"/>
      <c r="L21" s="47">
        <v>3401220</v>
      </c>
      <c r="M21" s="47">
        <f t="shared" si="0"/>
        <v>276</v>
      </c>
      <c r="N21" s="83"/>
      <c r="O21" s="30"/>
      <c r="P21" s="30"/>
      <c r="Q21" s="30"/>
      <c r="R21" s="30"/>
      <c r="S21" s="30"/>
      <c r="T21" s="30"/>
      <c r="U21" s="30"/>
      <c r="V21" s="30"/>
      <c r="W21" s="30"/>
    </row>
    <row r="22" spans="1:23" s="22" customFormat="1" ht="28.8" customHeight="1">
      <c r="A22" s="58" t="s">
        <v>18</v>
      </c>
      <c r="B22" s="150" t="s">
        <v>163</v>
      </c>
      <c r="C22" s="151">
        <v>15</v>
      </c>
      <c r="D22" s="151" t="s">
        <v>19</v>
      </c>
      <c r="E22" s="151" t="s">
        <v>20</v>
      </c>
      <c r="F22" s="151">
        <v>20</v>
      </c>
      <c r="G22" s="151">
        <v>3</v>
      </c>
      <c r="H22" s="151"/>
      <c r="I22" s="82"/>
      <c r="J22" s="151">
        <v>23</v>
      </c>
      <c r="K22" s="82"/>
      <c r="L22" s="47">
        <v>3401220</v>
      </c>
      <c r="M22" s="47">
        <f>C22*J22</f>
        <v>345</v>
      </c>
      <c r="N22" s="83"/>
      <c r="O22" s="30"/>
      <c r="P22" s="30"/>
      <c r="Q22" s="30"/>
      <c r="R22" s="30"/>
      <c r="S22" s="30"/>
      <c r="T22" s="30"/>
      <c r="U22" s="30"/>
      <c r="V22" s="30"/>
      <c r="W22" s="30"/>
    </row>
    <row r="23" spans="1:23" s="22" customFormat="1" ht="28.8" customHeight="1">
      <c r="A23" s="58" t="s">
        <v>18</v>
      </c>
      <c r="B23" s="150" t="s">
        <v>164</v>
      </c>
      <c r="C23" s="151">
        <v>15</v>
      </c>
      <c r="D23" s="151" t="s">
        <v>19</v>
      </c>
      <c r="E23" s="151" t="s">
        <v>20</v>
      </c>
      <c r="F23" s="151">
        <v>20</v>
      </c>
      <c r="G23" s="151">
        <v>3</v>
      </c>
      <c r="H23" s="151"/>
      <c r="I23" s="82"/>
      <c r="J23" s="151">
        <v>23</v>
      </c>
      <c r="K23" s="82"/>
      <c r="L23" s="47">
        <v>3401220</v>
      </c>
      <c r="M23" s="47">
        <f>C23*J23</f>
        <v>345</v>
      </c>
      <c r="N23" s="83"/>
      <c r="O23" s="30"/>
      <c r="P23" s="30"/>
      <c r="Q23" s="30"/>
      <c r="R23" s="30"/>
      <c r="S23" s="30"/>
      <c r="T23" s="30"/>
      <c r="U23" s="30"/>
      <c r="V23" s="30"/>
      <c r="W23" s="30"/>
    </row>
    <row r="24" spans="1:23" s="22" customFormat="1" ht="27.6">
      <c r="A24" s="146" t="s">
        <v>165</v>
      </c>
      <c r="B24" s="145"/>
      <c r="C24" s="113"/>
      <c r="D24" s="417" t="s">
        <v>148</v>
      </c>
      <c r="E24" s="417"/>
      <c r="F24" s="113"/>
      <c r="G24" s="113"/>
      <c r="H24" s="113"/>
      <c r="I24" s="113"/>
      <c r="J24" s="113"/>
      <c r="K24" s="113"/>
      <c r="L24" s="113"/>
      <c r="M24" s="152"/>
      <c r="N24" s="114"/>
      <c r="O24" s="30"/>
      <c r="P24" s="30"/>
      <c r="Q24" s="30"/>
      <c r="R24" s="30"/>
      <c r="S24" s="30"/>
      <c r="T24" s="30"/>
      <c r="U24" s="30"/>
      <c r="V24" s="30"/>
      <c r="W24" s="30"/>
    </row>
    <row r="25" spans="1:23" s="22" customFormat="1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/>
      <c r="N25" s="25"/>
      <c r="O25" s="30"/>
      <c r="P25" s="30"/>
      <c r="Q25" s="30"/>
      <c r="R25" s="30"/>
      <c r="S25" s="30"/>
      <c r="T25" s="30"/>
      <c r="U25" s="30"/>
      <c r="V25" s="30"/>
      <c r="W25" s="30"/>
    </row>
    <row r="26" spans="1:23">
      <c r="A26" s="397" t="s">
        <v>21</v>
      </c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</row>
    <row r="27" spans="1:23" s="22" customFormat="1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25"/>
      <c r="O27" s="30"/>
      <c r="P27" s="30"/>
      <c r="Q27" s="30"/>
      <c r="R27" s="30"/>
      <c r="S27" s="30"/>
      <c r="T27" s="30"/>
      <c r="U27" s="30"/>
      <c r="V27" s="30"/>
      <c r="W27" s="30"/>
    </row>
    <row r="28" spans="1:23" s="22" customFormat="1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25"/>
      <c r="O28" s="30"/>
      <c r="P28" s="30"/>
      <c r="Q28" s="30"/>
      <c r="R28" s="30"/>
      <c r="S28" s="30"/>
      <c r="T28" s="30"/>
      <c r="U28" s="30"/>
      <c r="V28" s="30"/>
      <c r="W28" s="30"/>
    </row>
    <row r="29" spans="1:23" s="22" customForma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"/>
      <c r="N29" s="25"/>
      <c r="O29" s="30"/>
      <c r="P29" s="30"/>
      <c r="Q29" s="30"/>
      <c r="R29" s="30"/>
      <c r="S29" s="30"/>
      <c r="T29" s="30"/>
      <c r="U29" s="30"/>
      <c r="V29" s="30"/>
      <c r="W29" s="30"/>
    </row>
    <row r="30" spans="1:23" s="22" customFormat="1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23"/>
      <c r="M30" s="24"/>
      <c r="N30" s="25"/>
      <c r="O30" s="30"/>
      <c r="P30" s="30"/>
      <c r="Q30" s="30"/>
      <c r="R30" s="30"/>
      <c r="S30" s="30"/>
      <c r="T30" s="30"/>
      <c r="U30" s="30"/>
      <c r="V30" s="30"/>
      <c r="W30" s="30"/>
    </row>
    <row r="31" spans="1:23" s="22" customFormat="1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4"/>
      <c r="N31" s="25"/>
      <c r="O31" s="30"/>
      <c r="P31" s="30"/>
      <c r="Q31" s="30"/>
      <c r="R31" s="30"/>
      <c r="S31" s="30"/>
      <c r="T31" s="30"/>
      <c r="U31" s="30"/>
      <c r="V31" s="30"/>
      <c r="W31" s="30"/>
    </row>
    <row r="32" spans="1:23" s="22" customFormat="1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4"/>
      <c r="N32" s="25"/>
      <c r="O32" s="30"/>
      <c r="P32" s="30"/>
      <c r="Q32" s="30"/>
      <c r="R32" s="30"/>
      <c r="S32" s="30"/>
      <c r="T32" s="30"/>
      <c r="U32" s="30"/>
      <c r="V32" s="30"/>
      <c r="W32" s="30"/>
    </row>
    <row r="33" spans="2:23" s="22" customForma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4"/>
      <c r="N33" s="25"/>
      <c r="O33" s="30"/>
      <c r="P33" s="30"/>
      <c r="Q33" s="30"/>
      <c r="R33" s="30"/>
      <c r="S33" s="30"/>
      <c r="T33" s="30"/>
      <c r="U33" s="30"/>
      <c r="V33" s="30"/>
      <c r="W33" s="30"/>
    </row>
    <row r="34" spans="2:23" s="22" customForma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4"/>
      <c r="N34" s="25"/>
      <c r="O34" s="30"/>
      <c r="P34" s="30"/>
      <c r="Q34" s="30"/>
      <c r="R34" s="30"/>
      <c r="S34" s="30"/>
      <c r="T34" s="30"/>
      <c r="U34" s="30"/>
      <c r="V34" s="30"/>
      <c r="W34" s="30"/>
    </row>
    <row r="35" spans="2:23" s="22" customForma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4"/>
      <c r="N35" s="25"/>
      <c r="O35" s="30"/>
      <c r="P35" s="30"/>
      <c r="Q35" s="30"/>
      <c r="R35" s="30"/>
      <c r="S35" s="30"/>
      <c r="T35" s="30"/>
      <c r="U35" s="30"/>
      <c r="V35" s="30"/>
      <c r="W35" s="30"/>
    </row>
    <row r="36" spans="2:23" s="22" customForma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4"/>
      <c r="N36" s="25"/>
      <c r="O36" s="30"/>
      <c r="P36" s="30"/>
      <c r="Q36" s="30"/>
      <c r="R36" s="30"/>
      <c r="S36" s="30"/>
      <c r="T36" s="30"/>
      <c r="U36" s="30"/>
      <c r="V36" s="30"/>
      <c r="W36" s="30"/>
    </row>
    <row r="37" spans="2:23" s="22" customForma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4"/>
      <c r="N37" s="25"/>
      <c r="O37" s="30"/>
      <c r="P37" s="30"/>
      <c r="Q37" s="30"/>
      <c r="R37" s="30"/>
      <c r="S37" s="30"/>
      <c r="T37" s="30"/>
      <c r="U37" s="30"/>
      <c r="V37" s="30"/>
      <c r="W37" s="30"/>
    </row>
    <row r="38" spans="2:23" s="22" customForma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4"/>
      <c r="N38" s="25"/>
      <c r="O38" s="30"/>
      <c r="P38" s="30"/>
      <c r="Q38" s="30"/>
      <c r="R38" s="30"/>
      <c r="S38" s="30"/>
      <c r="T38" s="30"/>
      <c r="U38" s="30"/>
      <c r="V38" s="30"/>
      <c r="W38" s="30"/>
    </row>
    <row r="39" spans="2:23" s="22" customForma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4"/>
      <c r="N39" s="25"/>
      <c r="O39" s="30"/>
      <c r="P39" s="30"/>
      <c r="Q39" s="30"/>
      <c r="R39" s="30"/>
      <c r="S39" s="30"/>
      <c r="T39" s="30"/>
      <c r="U39" s="30"/>
      <c r="V39" s="30"/>
      <c r="W39" s="30"/>
    </row>
    <row r="40" spans="2:23" s="22" customForma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4"/>
      <c r="N40" s="25"/>
      <c r="O40" s="30"/>
      <c r="P40" s="30"/>
      <c r="Q40" s="30"/>
      <c r="R40" s="30"/>
      <c r="S40" s="30"/>
      <c r="T40" s="30"/>
      <c r="U40" s="30"/>
      <c r="V40" s="30"/>
      <c r="W40" s="30"/>
    </row>
    <row r="41" spans="2:23" s="22" customForma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4"/>
      <c r="N41" s="25"/>
      <c r="O41" s="30"/>
      <c r="P41" s="30"/>
      <c r="Q41" s="30"/>
      <c r="R41" s="30"/>
      <c r="S41" s="30"/>
      <c r="T41" s="30"/>
      <c r="U41" s="30"/>
      <c r="V41" s="30"/>
      <c r="W41" s="30"/>
    </row>
    <row r="42" spans="2:23" s="22" customForma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4"/>
      <c r="N42" s="25"/>
      <c r="O42" s="30"/>
      <c r="P42" s="30"/>
      <c r="Q42" s="30"/>
      <c r="R42" s="30"/>
      <c r="S42" s="30"/>
      <c r="T42" s="30"/>
      <c r="U42" s="30"/>
      <c r="V42" s="30"/>
      <c r="W42" s="30"/>
    </row>
    <row r="43" spans="2:23" s="22" customForma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4"/>
      <c r="N43" s="25"/>
      <c r="O43" s="30"/>
      <c r="P43" s="30"/>
      <c r="Q43" s="30"/>
      <c r="R43" s="30"/>
      <c r="S43" s="30"/>
      <c r="T43" s="30"/>
      <c r="U43" s="30"/>
      <c r="V43" s="30"/>
      <c r="W43" s="30"/>
    </row>
    <row r="44" spans="2:23" s="22" customForma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  <c r="N44" s="25"/>
      <c r="O44" s="30"/>
      <c r="P44" s="30"/>
      <c r="Q44" s="30"/>
      <c r="R44" s="30"/>
      <c r="S44" s="30"/>
      <c r="T44" s="30"/>
      <c r="U44" s="30"/>
      <c r="V44" s="30"/>
      <c r="W44" s="30"/>
    </row>
    <row r="45" spans="2:23" s="22" customForma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5"/>
      <c r="O45" s="30"/>
      <c r="P45" s="30"/>
      <c r="Q45" s="30"/>
      <c r="R45" s="30"/>
      <c r="S45" s="30"/>
      <c r="T45" s="30"/>
      <c r="U45" s="30"/>
      <c r="V45" s="30"/>
      <c r="W45" s="30"/>
    </row>
    <row r="46" spans="2:23" s="22" customForma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4"/>
      <c r="N46" s="25"/>
      <c r="O46" s="30"/>
      <c r="P46" s="30"/>
      <c r="Q46" s="30"/>
      <c r="R46" s="30"/>
      <c r="S46" s="30"/>
      <c r="T46" s="30"/>
      <c r="U46" s="30"/>
      <c r="V46" s="30"/>
      <c r="W46" s="30"/>
    </row>
    <row r="47" spans="2:23" s="22" customForma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4"/>
      <c r="N47" s="25"/>
      <c r="O47" s="30"/>
      <c r="P47" s="30"/>
      <c r="Q47" s="30"/>
      <c r="R47" s="30"/>
      <c r="S47" s="30"/>
      <c r="T47" s="30"/>
      <c r="U47" s="30"/>
      <c r="V47" s="30"/>
      <c r="W47" s="30"/>
    </row>
    <row r="48" spans="2:23" s="22" customForma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4"/>
      <c r="N48" s="25"/>
      <c r="O48" s="30"/>
      <c r="P48" s="30"/>
      <c r="Q48" s="30"/>
      <c r="R48" s="30"/>
      <c r="S48" s="30"/>
      <c r="T48" s="30"/>
      <c r="U48" s="30"/>
      <c r="V48" s="30"/>
      <c r="W48" s="30"/>
    </row>
    <row r="49" spans="2:23" s="22" customForma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4"/>
      <c r="N49" s="25"/>
      <c r="O49" s="30"/>
      <c r="P49" s="30"/>
      <c r="Q49" s="30"/>
      <c r="R49" s="30"/>
      <c r="S49" s="30"/>
      <c r="T49" s="30"/>
      <c r="U49" s="30"/>
      <c r="V49" s="30"/>
      <c r="W49" s="30"/>
    </row>
    <row r="50" spans="2:23" s="22" customForma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4"/>
      <c r="N50" s="25"/>
      <c r="O50" s="30"/>
      <c r="P50" s="30"/>
      <c r="Q50" s="30"/>
      <c r="R50" s="30"/>
      <c r="S50" s="30"/>
      <c r="T50" s="30"/>
      <c r="U50" s="30"/>
      <c r="V50" s="30"/>
      <c r="W50" s="30"/>
    </row>
    <row r="51" spans="2:23" s="22" customForma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4"/>
      <c r="N51" s="25"/>
      <c r="O51" s="30"/>
      <c r="P51" s="30"/>
      <c r="Q51" s="30"/>
      <c r="R51" s="30"/>
      <c r="S51" s="30"/>
      <c r="T51" s="30"/>
      <c r="U51" s="30"/>
      <c r="V51" s="30"/>
      <c r="W51" s="30"/>
    </row>
    <row r="52" spans="2:23" s="22" customForma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4"/>
      <c r="N52" s="25"/>
      <c r="O52" s="30"/>
      <c r="P52" s="30"/>
      <c r="Q52" s="30"/>
      <c r="R52" s="30"/>
      <c r="S52" s="30"/>
      <c r="T52" s="30"/>
      <c r="U52" s="30"/>
      <c r="V52" s="30"/>
      <c r="W52" s="30"/>
    </row>
    <row r="53" spans="2:23" s="22" customForma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4"/>
      <c r="N53" s="25"/>
      <c r="O53" s="30"/>
      <c r="P53" s="30"/>
      <c r="Q53" s="30"/>
      <c r="R53" s="30"/>
      <c r="S53" s="30"/>
      <c r="T53" s="30"/>
      <c r="U53" s="30"/>
      <c r="V53" s="30"/>
      <c r="W53" s="30"/>
    </row>
    <row r="54" spans="2:23" s="22" customForma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4"/>
      <c r="N54" s="25"/>
      <c r="O54" s="30"/>
      <c r="P54" s="30"/>
      <c r="Q54" s="30"/>
      <c r="R54" s="30"/>
      <c r="S54" s="30"/>
      <c r="T54" s="30"/>
      <c r="U54" s="30"/>
      <c r="V54" s="30"/>
      <c r="W54" s="30"/>
    </row>
    <row r="55" spans="2:23" s="22" customForma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4"/>
      <c r="N55" s="25"/>
      <c r="O55" s="30"/>
      <c r="P55" s="30"/>
      <c r="Q55" s="30"/>
      <c r="R55" s="30"/>
      <c r="S55" s="30"/>
      <c r="T55" s="30"/>
      <c r="U55" s="30"/>
      <c r="V55" s="30"/>
      <c r="W55" s="30"/>
    </row>
    <row r="56" spans="2:23" s="22" customForma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4"/>
      <c r="N56" s="25"/>
      <c r="O56" s="30"/>
      <c r="P56" s="30"/>
      <c r="Q56" s="30"/>
      <c r="R56" s="30"/>
      <c r="S56" s="30"/>
      <c r="T56" s="30"/>
      <c r="U56" s="30"/>
      <c r="V56" s="30"/>
      <c r="W56" s="30"/>
    </row>
    <row r="57" spans="2:23" s="22" customForma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4"/>
      <c r="N57" s="25"/>
      <c r="O57" s="30"/>
      <c r="P57" s="30"/>
      <c r="Q57" s="30"/>
      <c r="R57" s="30"/>
      <c r="S57" s="30"/>
      <c r="T57" s="30"/>
      <c r="U57" s="30"/>
      <c r="V57" s="30"/>
      <c r="W57" s="30"/>
    </row>
    <row r="58" spans="2:23" s="22" customForma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4"/>
      <c r="N58" s="25"/>
      <c r="O58" s="30"/>
      <c r="P58" s="30"/>
      <c r="Q58" s="30"/>
      <c r="R58" s="30"/>
      <c r="S58" s="30"/>
      <c r="T58" s="30"/>
      <c r="U58" s="30"/>
      <c r="V58" s="30"/>
      <c r="W58" s="30"/>
    </row>
    <row r="59" spans="2:23" s="22" customForma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4"/>
      <c r="N59" s="25"/>
      <c r="O59" s="30"/>
      <c r="P59" s="30"/>
      <c r="Q59" s="30"/>
      <c r="R59" s="30"/>
      <c r="S59" s="30"/>
      <c r="T59" s="30"/>
      <c r="U59" s="30"/>
      <c r="V59" s="30"/>
      <c r="W59" s="30"/>
    </row>
    <row r="60" spans="2:23" s="22" customForma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4"/>
      <c r="N60" s="25"/>
      <c r="O60" s="30"/>
      <c r="P60" s="30"/>
      <c r="Q60" s="30"/>
      <c r="R60" s="30"/>
      <c r="S60" s="30"/>
      <c r="T60" s="30"/>
      <c r="U60" s="30"/>
      <c r="V60" s="30"/>
      <c r="W60" s="30"/>
    </row>
    <row r="61" spans="2:23" s="22" customForma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4"/>
      <c r="N61" s="25"/>
      <c r="O61" s="30"/>
      <c r="P61" s="30"/>
      <c r="Q61" s="30"/>
      <c r="R61" s="30"/>
      <c r="S61" s="30"/>
      <c r="T61" s="30"/>
      <c r="U61" s="30"/>
      <c r="V61" s="30"/>
      <c r="W61" s="30"/>
    </row>
    <row r="62" spans="2:23" s="22" customForma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4"/>
      <c r="N62" s="25"/>
      <c r="O62" s="30"/>
      <c r="P62" s="30"/>
      <c r="Q62" s="30"/>
      <c r="R62" s="30"/>
      <c r="S62" s="30"/>
      <c r="T62" s="30"/>
      <c r="U62" s="30"/>
      <c r="V62" s="30"/>
      <c r="W62" s="30"/>
    </row>
    <row r="63" spans="2:23" s="22" customForma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4"/>
      <c r="N63" s="25"/>
      <c r="O63" s="30"/>
      <c r="P63" s="30"/>
      <c r="Q63" s="30"/>
      <c r="R63" s="30"/>
      <c r="S63" s="30"/>
      <c r="T63" s="30"/>
      <c r="U63" s="30"/>
      <c r="V63" s="30"/>
      <c r="W63" s="30"/>
    </row>
    <row r="64" spans="2:23" s="22" customForma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4"/>
      <c r="N64" s="25"/>
      <c r="O64" s="30"/>
      <c r="P64" s="30"/>
      <c r="Q64" s="30"/>
      <c r="R64" s="30"/>
      <c r="S64" s="30"/>
      <c r="T64" s="30"/>
      <c r="U64" s="30"/>
      <c r="V64" s="30"/>
      <c r="W64" s="30"/>
    </row>
    <row r="65" spans="1:23" s="22" customForma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4"/>
      <c r="N65" s="25"/>
      <c r="O65" s="30"/>
      <c r="P65" s="30"/>
      <c r="Q65" s="30"/>
      <c r="R65" s="30"/>
      <c r="S65" s="30"/>
      <c r="T65" s="30"/>
      <c r="U65" s="30"/>
      <c r="V65" s="30"/>
      <c r="W65" s="30"/>
    </row>
    <row r="66" spans="1:23" s="22" customForma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  <c r="N66" s="25"/>
      <c r="O66" s="30"/>
      <c r="P66" s="30"/>
      <c r="Q66" s="30"/>
      <c r="R66" s="30"/>
      <c r="S66" s="30"/>
      <c r="T66" s="30"/>
      <c r="U66" s="30"/>
      <c r="V66" s="30"/>
      <c r="W66" s="30"/>
    </row>
    <row r="67" spans="1:23" s="22" customForma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4"/>
      <c r="N67" s="25"/>
      <c r="O67" s="30"/>
      <c r="P67" s="30"/>
      <c r="Q67" s="30"/>
      <c r="R67" s="30"/>
      <c r="S67" s="30"/>
      <c r="T67" s="30"/>
      <c r="U67" s="30"/>
      <c r="V67" s="30"/>
      <c r="W67" s="30"/>
    </row>
    <row r="68" spans="1:23" s="22" customForma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4"/>
      <c r="N68" s="25"/>
      <c r="O68" s="30"/>
      <c r="P68" s="30"/>
      <c r="Q68" s="30"/>
      <c r="R68" s="30"/>
      <c r="S68" s="30"/>
      <c r="T68" s="30"/>
      <c r="U68" s="30"/>
      <c r="V68" s="30"/>
      <c r="W68" s="30"/>
    </row>
    <row r="69" spans="1:23" s="22" customForma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4"/>
      <c r="N69" s="25"/>
      <c r="O69" s="30"/>
      <c r="P69" s="30"/>
      <c r="Q69" s="30"/>
      <c r="R69" s="30"/>
      <c r="S69" s="30"/>
      <c r="T69" s="30"/>
      <c r="U69" s="30"/>
      <c r="V69" s="30"/>
      <c r="W69" s="30"/>
    </row>
    <row r="70" spans="1:23" s="22" customForma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4"/>
      <c r="N70" s="25"/>
      <c r="O70" s="30"/>
      <c r="P70" s="30"/>
      <c r="Q70" s="30"/>
      <c r="R70" s="30"/>
      <c r="S70" s="30"/>
      <c r="T70" s="30"/>
      <c r="U70" s="30"/>
      <c r="V70" s="30"/>
      <c r="W70" s="30"/>
    </row>
    <row r="71" spans="1:23" s="22" customForma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4"/>
      <c r="N71" s="25"/>
      <c r="O71" s="30"/>
      <c r="P71" s="30"/>
      <c r="Q71" s="30"/>
      <c r="R71" s="30"/>
      <c r="S71" s="30"/>
      <c r="T71" s="30"/>
      <c r="U71" s="30"/>
      <c r="V71" s="30"/>
      <c r="W71" s="30"/>
    </row>
    <row r="72" spans="1:23" s="22" customFormat="1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4"/>
      <c r="N72" s="25"/>
      <c r="O72" s="30"/>
      <c r="P72" s="30"/>
      <c r="Q72" s="30"/>
      <c r="R72" s="30"/>
      <c r="S72" s="30"/>
      <c r="T72" s="30"/>
      <c r="U72" s="30"/>
      <c r="V72" s="30"/>
      <c r="W72" s="30"/>
    </row>
    <row r="73" spans="1:23" s="22" customFormat="1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4"/>
      <c r="N73" s="25"/>
      <c r="O73" s="30"/>
      <c r="P73" s="30"/>
      <c r="Q73" s="30"/>
      <c r="R73" s="30"/>
      <c r="S73" s="30"/>
      <c r="T73" s="30"/>
      <c r="U73" s="30"/>
      <c r="V73" s="30"/>
      <c r="W73" s="30"/>
    </row>
    <row r="74" spans="1:23" s="22" customFormat="1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4"/>
      <c r="N74" s="25"/>
      <c r="O74" s="30"/>
      <c r="P74" s="30"/>
      <c r="Q74" s="30"/>
      <c r="R74" s="30"/>
      <c r="S74" s="30"/>
      <c r="T74" s="30"/>
      <c r="U74" s="30"/>
      <c r="V74" s="30"/>
      <c r="W74" s="30"/>
    </row>
    <row r="75" spans="1:23" s="22" customFormat="1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4"/>
      <c r="N75" s="25"/>
      <c r="O75" s="30"/>
      <c r="P75" s="30"/>
      <c r="Q75" s="30"/>
      <c r="R75" s="30"/>
      <c r="S75" s="30"/>
      <c r="T75" s="30"/>
      <c r="U75" s="30"/>
      <c r="V75" s="30"/>
      <c r="W75" s="30"/>
    </row>
    <row r="76" spans="1:23" s="22" customFormat="1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4"/>
      <c r="N76" s="25"/>
      <c r="O76" s="30"/>
      <c r="P76" s="30"/>
      <c r="Q76" s="30"/>
      <c r="R76" s="30"/>
      <c r="S76" s="30"/>
      <c r="T76" s="30"/>
      <c r="U76" s="30"/>
      <c r="V76" s="30"/>
      <c r="W76" s="30"/>
    </row>
    <row r="77" spans="1:23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4"/>
      <c r="N77" s="25"/>
    </row>
    <row r="78" spans="1:23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4"/>
      <c r="N78" s="25"/>
    </row>
    <row r="79" spans="1:23">
      <c r="A79" s="22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4"/>
      <c r="N79" s="25"/>
    </row>
    <row r="80" spans="1:23">
      <c r="A80" s="22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4"/>
      <c r="N80" s="25"/>
    </row>
    <row r="81" spans="1:14">
      <c r="A81" s="22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4"/>
      <c r="N81" s="25"/>
    </row>
    <row r="82" spans="1:14">
      <c r="A82" s="22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4"/>
      <c r="N82" s="25"/>
    </row>
    <row r="83" spans="1:14">
      <c r="A83" s="22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4"/>
      <c r="N83" s="25"/>
    </row>
    <row r="84" spans="1:14">
      <c r="A84" s="22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4"/>
      <c r="N84" s="25"/>
    </row>
    <row r="85" spans="1:14">
      <c r="A85" s="22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4"/>
      <c r="N85" s="25"/>
    </row>
    <row r="86" spans="1:14">
      <c r="A86" s="22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4"/>
      <c r="N86" s="25"/>
    </row>
    <row r="87" spans="1:14">
      <c r="A87" s="2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4"/>
      <c r="N87" s="25"/>
    </row>
    <row r="88" spans="1:14">
      <c r="A88" s="22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4"/>
      <c r="N88" s="25"/>
    </row>
    <row r="89" spans="1:14">
      <c r="A89" s="22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4"/>
      <c r="N89" s="25"/>
    </row>
    <row r="90" spans="1:14">
      <c r="A90" s="22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4"/>
      <c r="N90" s="25"/>
    </row>
    <row r="91" spans="1:14">
      <c r="A91" s="2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4"/>
      <c r="N91" s="25"/>
    </row>
    <row r="92" spans="1:14">
      <c r="A92" s="22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4"/>
      <c r="N92" s="25"/>
    </row>
    <row r="93" spans="1:14">
      <c r="A93" s="22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4"/>
      <c r="N93" s="25"/>
    </row>
    <row r="94" spans="1:14">
      <c r="A94" s="22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N94" s="25"/>
    </row>
    <row r="95" spans="1:14">
      <c r="A95" s="22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4"/>
      <c r="N95" s="25"/>
    </row>
    <row r="96" spans="1:14">
      <c r="A96" s="22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4"/>
      <c r="N96" s="25"/>
    </row>
    <row r="97" spans="1:14">
      <c r="A97" s="22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4"/>
      <c r="N97" s="25"/>
    </row>
    <row r="98" spans="1:14">
      <c r="A98" s="22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4"/>
      <c r="N98" s="25"/>
    </row>
    <row r="99" spans="1:14">
      <c r="A99" s="22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4"/>
      <c r="N99" s="25"/>
    </row>
    <row r="100" spans="1:14">
      <c r="A100" s="22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4"/>
      <c r="N100" s="25"/>
    </row>
    <row r="101" spans="1:14">
      <c r="A101" s="22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4"/>
      <c r="N101" s="25"/>
    </row>
    <row r="102" spans="1:14">
      <c r="A102" s="2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4"/>
      <c r="N102" s="25"/>
    </row>
    <row r="103" spans="1:14">
      <c r="A103" s="22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4"/>
      <c r="N103" s="25"/>
    </row>
    <row r="104" spans="1:14">
      <c r="A104" s="2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4"/>
      <c r="N104" s="25"/>
    </row>
    <row r="105" spans="1:14">
      <c r="A105" s="22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4"/>
      <c r="N105" s="25"/>
    </row>
    <row r="106" spans="1:14">
      <c r="A106" s="22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4"/>
      <c r="N106" s="25"/>
    </row>
    <row r="107" spans="1:14">
      <c r="A107" s="22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4"/>
      <c r="N107" s="25"/>
    </row>
    <row r="108" spans="1:14">
      <c r="A108" s="22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4"/>
      <c r="N108" s="25"/>
    </row>
    <row r="109" spans="1:14">
      <c r="A109" s="22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4"/>
      <c r="N109" s="25"/>
    </row>
    <row r="110" spans="1:14">
      <c r="A110" s="22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4"/>
      <c r="N110" s="25"/>
    </row>
    <row r="111" spans="1:14">
      <c r="A111" s="22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4"/>
      <c r="N111" s="25"/>
    </row>
    <row r="112" spans="1:14">
      <c r="A112" s="22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4"/>
      <c r="N112" s="25"/>
    </row>
    <row r="113" spans="1:14">
      <c r="A113" s="22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4"/>
      <c r="N113" s="25"/>
    </row>
  </sheetData>
  <mergeCells count="14">
    <mergeCell ref="D24:E24"/>
    <mergeCell ref="A26:N26"/>
    <mergeCell ref="B5:B6"/>
    <mergeCell ref="C5:C6"/>
    <mergeCell ref="N5:N6"/>
    <mergeCell ref="K2:N2"/>
    <mergeCell ref="A4:N4"/>
    <mergeCell ref="A8:N8"/>
    <mergeCell ref="K5:K6"/>
    <mergeCell ref="L5:L6"/>
    <mergeCell ref="M5:M6"/>
    <mergeCell ref="F5:J5"/>
    <mergeCell ref="A5:A6"/>
    <mergeCell ref="D6:E6"/>
  </mergeCells>
  <phoneticPr fontId="19" type="noConversion"/>
  <printOptions horizontalCentered="1"/>
  <pageMargins left="0.39370078740157483" right="0.27559055118110237" top="1.1023622047244095" bottom="0.39370078740157483" header="0.94488188976377963" footer="0.23622047244094491"/>
  <pageSetup paperSize="9" scale="95" orientation="landscape" r:id="rId1"/>
  <headerFooter differentFirst="1" alignWithMargins="0">
    <oddHeader>&amp;C&amp;9&amp;P</oddHeader>
    <oddFooter>&amp;R&amp;9ДУ"ДЦОП з художньої гімнастики"</oddFooter>
  </headerFooter>
  <rowBreaks count="1" manualBreakCount="1">
    <brk id="1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V41"/>
  <sheetViews>
    <sheetView view="pageBreakPreview" zoomScale="110" zoomScaleNormal="110" zoomScaleSheetLayoutView="110" workbookViewId="0">
      <selection activeCell="E30" sqref="E30"/>
    </sheetView>
  </sheetViews>
  <sheetFormatPr defaultColWidth="9.109375" defaultRowHeight="10.199999999999999"/>
  <cols>
    <col min="1" max="1" width="40.44140625" style="1" customWidth="1"/>
    <col min="2" max="2" width="10.33203125" style="1" customWidth="1"/>
    <col min="3" max="3" width="5.33203125" style="1" customWidth="1"/>
    <col min="4" max="4" width="19.5546875" style="1" customWidth="1"/>
    <col min="5" max="5" width="13.5546875" style="1" customWidth="1"/>
    <col min="6" max="6" width="7.5546875" style="1" customWidth="1"/>
    <col min="7" max="7" width="6.5546875" style="1" customWidth="1"/>
    <col min="8" max="9" width="6.109375" style="1" customWidth="1"/>
    <col min="10" max="10" width="6.33203125" style="1" customWidth="1"/>
    <col min="11" max="11" width="5.44140625" style="1" customWidth="1"/>
    <col min="12" max="12" width="8.88671875" style="2" customWidth="1"/>
    <col min="13" max="13" width="7.44140625" style="27" customWidth="1"/>
    <col min="14" max="14" width="8" style="86" hidden="1" customWidth="1"/>
    <col min="15" max="15" width="11.5546875" style="87" customWidth="1"/>
    <col min="16" max="16384" width="9.109375" style="1"/>
  </cols>
  <sheetData>
    <row r="1" spans="1:256" ht="17.25" customHeight="1">
      <c r="E1" s="131"/>
      <c r="F1" s="131"/>
      <c r="G1" s="131"/>
      <c r="H1" s="131"/>
      <c r="I1" s="131"/>
      <c r="J1" s="131"/>
      <c r="K1" s="132" t="s">
        <v>0</v>
      </c>
      <c r="L1" s="132"/>
      <c r="M1" s="66"/>
      <c r="N1" s="67"/>
      <c r="O1" s="67"/>
    </row>
    <row r="2" spans="1:256" ht="47.25" customHeight="1">
      <c r="B2" s="2"/>
      <c r="C2" s="2"/>
      <c r="E2" s="133"/>
      <c r="F2" s="134"/>
      <c r="G2" s="134"/>
      <c r="H2" s="134"/>
      <c r="I2" s="134"/>
      <c r="J2" s="134"/>
      <c r="K2" s="399" t="s">
        <v>75</v>
      </c>
      <c r="L2" s="399"/>
      <c r="M2" s="399"/>
      <c r="N2" s="399"/>
      <c r="O2" s="399"/>
    </row>
    <row r="3" spans="1:256" ht="14.25" customHeight="1">
      <c r="B3" s="2"/>
      <c r="C3" s="2"/>
      <c r="E3" s="133"/>
      <c r="F3" s="134"/>
      <c r="G3" s="134"/>
      <c r="H3" s="134"/>
      <c r="I3" s="134"/>
      <c r="J3" s="134"/>
      <c r="K3" s="135"/>
      <c r="L3" s="135"/>
      <c r="M3" s="4"/>
      <c r="N3" s="4"/>
      <c r="O3" s="4"/>
    </row>
    <row r="4" spans="1:256" s="5" customFormat="1" ht="24" customHeight="1" thickBot="1">
      <c r="A4" s="398" t="s">
        <v>76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</row>
    <row r="5" spans="1:256" ht="24" customHeight="1" thickBot="1">
      <c r="A5" s="403" t="s">
        <v>1</v>
      </c>
      <c r="B5" s="393" t="s">
        <v>2</v>
      </c>
      <c r="C5" s="403" t="s">
        <v>3</v>
      </c>
      <c r="D5" s="6" t="s">
        <v>73</v>
      </c>
      <c r="E5" s="7" t="s">
        <v>5</v>
      </c>
      <c r="F5" s="400" t="s">
        <v>6</v>
      </c>
      <c r="G5" s="405"/>
      <c r="H5" s="405"/>
      <c r="I5" s="405"/>
      <c r="J5" s="401"/>
      <c r="K5" s="411" t="s">
        <v>7</v>
      </c>
      <c r="L5" s="393" t="s">
        <v>8</v>
      </c>
      <c r="M5" s="393" t="s">
        <v>9</v>
      </c>
      <c r="N5" s="393" t="s">
        <v>22</v>
      </c>
      <c r="O5" s="393" t="s">
        <v>10</v>
      </c>
    </row>
    <row r="6" spans="1:256" ht="24" customHeight="1" thickBot="1">
      <c r="A6" s="404"/>
      <c r="B6" s="394"/>
      <c r="C6" s="404"/>
      <c r="D6" s="400" t="s">
        <v>74</v>
      </c>
      <c r="E6" s="401"/>
      <c r="F6" s="10" t="s">
        <v>12</v>
      </c>
      <c r="G6" s="10" t="s">
        <v>13</v>
      </c>
      <c r="H6" s="8" t="s">
        <v>14</v>
      </c>
      <c r="I6" s="10" t="s">
        <v>15</v>
      </c>
      <c r="J6" s="10" t="s">
        <v>16</v>
      </c>
      <c r="K6" s="412"/>
      <c r="L6" s="394"/>
      <c r="M6" s="394"/>
      <c r="N6" s="394"/>
      <c r="O6" s="394"/>
    </row>
    <row r="7" spans="1:256" ht="6" customHeight="1">
      <c r="D7" s="81"/>
    </row>
    <row r="8" spans="1:256" s="88" customFormat="1" ht="33" customHeight="1">
      <c r="A8" s="418" t="s">
        <v>62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</row>
    <row r="9" spans="1:256" s="88" customFormat="1" ht="14.25" customHeight="1">
      <c r="A9" s="419" t="s">
        <v>677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</row>
    <row r="10" spans="1:256" s="88" customFormat="1" ht="24.75" customHeight="1">
      <c r="A10" s="369" t="s">
        <v>678</v>
      </c>
      <c r="B10" s="371" t="s">
        <v>679</v>
      </c>
      <c r="C10" s="370">
        <v>20</v>
      </c>
      <c r="D10" s="373" t="s">
        <v>69</v>
      </c>
      <c r="E10" s="371"/>
      <c r="F10" s="371">
        <v>16</v>
      </c>
      <c r="G10" s="371">
        <v>3</v>
      </c>
      <c r="H10" s="371"/>
      <c r="I10" s="371">
        <v>2</v>
      </c>
      <c r="J10" s="371">
        <f>F10+G10+I10</f>
        <v>21</v>
      </c>
      <c r="K10" s="372"/>
      <c r="L10" s="371">
        <v>3401220</v>
      </c>
      <c r="M10" s="371">
        <f t="shared" ref="M10:M21" si="0">C10*J10</f>
        <v>420</v>
      </c>
      <c r="N10" s="371"/>
      <c r="O10" s="127"/>
      <c r="P10" s="115"/>
      <c r="Q10" s="64"/>
      <c r="R10" s="374"/>
      <c r="S10" s="115"/>
      <c r="T10" s="64"/>
      <c r="U10" s="64"/>
      <c r="V10" s="64"/>
      <c r="W10" s="64"/>
      <c r="X10" s="64"/>
      <c r="Y10" s="64"/>
      <c r="AA10" s="64"/>
      <c r="AB10" s="64"/>
      <c r="AC10" s="64"/>
      <c r="AE10" s="115"/>
      <c r="AF10" s="64"/>
      <c r="AG10" s="374"/>
      <c r="AH10" s="115"/>
      <c r="AI10" s="64"/>
      <c r="AJ10" s="64"/>
      <c r="AK10" s="64"/>
      <c r="AL10" s="64"/>
      <c r="AM10" s="64"/>
      <c r="AN10" s="64"/>
      <c r="AP10" s="64"/>
      <c r="AQ10" s="64"/>
      <c r="AR10" s="64"/>
      <c r="AT10" s="115"/>
      <c r="AU10" s="64"/>
      <c r="AV10" s="374"/>
      <c r="AW10" s="115"/>
      <c r="AX10" s="64"/>
      <c r="AY10" s="64"/>
      <c r="AZ10" s="64"/>
      <c r="BA10" s="64"/>
      <c r="BB10" s="64"/>
      <c r="BC10" s="64"/>
      <c r="BE10" s="64"/>
      <c r="BF10" s="64"/>
      <c r="BG10" s="64"/>
      <c r="BI10" s="115"/>
      <c r="BJ10" s="64"/>
      <c r="BK10" s="374"/>
      <c r="BL10" s="115"/>
      <c r="BM10" s="64"/>
      <c r="BN10" s="64"/>
      <c r="BO10" s="64"/>
      <c r="BP10" s="64"/>
      <c r="BQ10" s="64"/>
      <c r="BR10" s="64"/>
      <c r="BT10" s="64"/>
      <c r="BU10" s="64"/>
      <c r="BV10" s="64"/>
      <c r="BX10" s="115"/>
      <c r="BY10" s="64"/>
      <c r="BZ10" s="374"/>
      <c r="CA10" s="115"/>
      <c r="CB10" s="64"/>
      <c r="CC10" s="64"/>
      <c r="CD10" s="64"/>
      <c r="CE10" s="64"/>
      <c r="CF10" s="64"/>
      <c r="CG10" s="64"/>
      <c r="CI10" s="64"/>
      <c r="CJ10" s="64"/>
      <c r="CK10" s="64"/>
      <c r="CM10" s="115"/>
      <c r="CN10" s="64"/>
      <c r="CO10" s="374"/>
      <c r="CP10" s="115"/>
      <c r="CQ10" s="64"/>
      <c r="CR10" s="64"/>
      <c r="CS10" s="64"/>
      <c r="CT10" s="64"/>
      <c r="CU10" s="64"/>
      <c r="CV10" s="64"/>
      <c r="CX10" s="64"/>
      <c r="CY10" s="64"/>
      <c r="CZ10" s="64"/>
      <c r="DB10" s="115"/>
      <c r="DC10" s="64"/>
      <c r="DD10" s="374"/>
      <c r="DE10" s="115"/>
      <c r="DF10" s="64"/>
      <c r="DG10" s="64"/>
      <c r="DH10" s="64"/>
      <c r="DI10" s="64"/>
      <c r="DJ10" s="64"/>
      <c r="DK10" s="64"/>
      <c r="DM10" s="64"/>
      <c r="DN10" s="64"/>
      <c r="DO10" s="64"/>
      <c r="DQ10" s="115"/>
      <c r="DR10" s="64"/>
      <c r="DS10" s="374"/>
      <c r="DT10" s="115"/>
      <c r="DU10" s="64"/>
      <c r="DV10" s="64"/>
      <c r="DW10" s="64"/>
      <c r="DX10" s="64"/>
      <c r="DY10" s="64"/>
      <c r="DZ10" s="64"/>
      <c r="EB10" s="64"/>
      <c r="EC10" s="64"/>
      <c r="ED10" s="64"/>
      <c r="EF10" s="115"/>
      <c r="EG10" s="64"/>
      <c r="EH10" s="374"/>
      <c r="EI10" s="115"/>
      <c r="EJ10" s="64"/>
      <c r="EK10" s="64"/>
      <c r="EL10" s="64"/>
      <c r="EM10" s="64"/>
      <c r="EN10" s="64"/>
      <c r="EO10" s="64"/>
      <c r="EQ10" s="64"/>
      <c r="ER10" s="64"/>
      <c r="ES10" s="64"/>
      <c r="EU10" s="115"/>
      <c r="EV10" s="64"/>
      <c r="EW10" s="374"/>
      <c r="EX10" s="115"/>
      <c r="EY10" s="64"/>
      <c r="EZ10" s="64"/>
      <c r="FA10" s="64"/>
      <c r="FB10" s="64"/>
      <c r="FC10" s="64"/>
      <c r="FD10" s="64"/>
      <c r="FF10" s="64"/>
      <c r="FG10" s="64"/>
      <c r="FH10" s="64"/>
      <c r="FJ10" s="115"/>
      <c r="FK10" s="64"/>
      <c r="FL10" s="374"/>
      <c r="FM10" s="115"/>
      <c r="FN10" s="64"/>
      <c r="FO10" s="64"/>
      <c r="FP10" s="64"/>
      <c r="FQ10" s="64"/>
      <c r="FR10" s="64"/>
      <c r="FS10" s="64"/>
      <c r="FU10" s="64"/>
      <c r="FV10" s="64"/>
      <c r="FW10" s="64"/>
      <c r="FY10" s="115"/>
      <c r="FZ10" s="64"/>
      <c r="GA10" s="374"/>
      <c r="GB10" s="115"/>
      <c r="GC10" s="64"/>
      <c r="GD10" s="64"/>
      <c r="GE10" s="64"/>
      <c r="GF10" s="64"/>
      <c r="GG10" s="64"/>
      <c r="GH10" s="64"/>
      <c r="GJ10" s="64"/>
      <c r="GK10" s="64"/>
      <c r="GL10" s="64"/>
      <c r="GN10" s="115"/>
      <c r="GO10" s="64"/>
      <c r="GP10" s="374"/>
      <c r="GQ10" s="115"/>
      <c r="GR10" s="64"/>
      <c r="GS10" s="64"/>
      <c r="GT10" s="64"/>
      <c r="GU10" s="64"/>
      <c r="GV10" s="64"/>
      <c r="GW10" s="64"/>
      <c r="GY10" s="64"/>
      <c r="GZ10" s="64"/>
      <c r="HA10" s="64"/>
      <c r="HC10" s="115"/>
      <c r="HD10" s="64"/>
      <c r="HE10" s="374"/>
      <c r="HF10" s="115"/>
      <c r="HG10" s="64"/>
      <c r="HH10" s="64"/>
      <c r="HI10" s="64"/>
      <c r="HJ10" s="64"/>
      <c r="HK10" s="64"/>
      <c r="HL10" s="64"/>
      <c r="HN10" s="64"/>
      <c r="HO10" s="64"/>
      <c r="HP10" s="64"/>
      <c r="HR10" s="115"/>
      <c r="HS10" s="64"/>
      <c r="HT10" s="374"/>
      <c r="HU10" s="115"/>
      <c r="HV10" s="64"/>
      <c r="HW10" s="64"/>
      <c r="HX10" s="64"/>
      <c r="HY10" s="64"/>
      <c r="HZ10" s="64"/>
      <c r="IA10" s="64"/>
      <c r="IC10" s="64"/>
      <c r="ID10" s="64"/>
      <c r="IE10" s="64"/>
      <c r="IG10" s="115"/>
      <c r="IH10" s="64"/>
      <c r="II10" s="374"/>
      <c r="IJ10" s="115"/>
      <c r="IK10" s="64"/>
      <c r="IL10" s="64"/>
      <c r="IM10" s="64"/>
      <c r="IN10" s="64"/>
      <c r="IO10" s="64"/>
      <c r="IP10" s="64"/>
      <c r="IR10" s="64"/>
      <c r="IS10" s="64"/>
      <c r="IT10" s="64"/>
      <c r="IV10" s="115"/>
    </row>
    <row r="11" spans="1:256" s="88" customFormat="1" ht="24.75" customHeight="1">
      <c r="A11" s="369" t="s">
        <v>678</v>
      </c>
      <c r="B11" s="371" t="s">
        <v>680</v>
      </c>
      <c r="C11" s="370">
        <v>20</v>
      </c>
      <c r="D11" s="373" t="s">
        <v>69</v>
      </c>
      <c r="E11" s="371"/>
      <c r="F11" s="371">
        <v>16</v>
      </c>
      <c r="G11" s="371">
        <v>3</v>
      </c>
      <c r="H11" s="371"/>
      <c r="I11" s="371">
        <v>2</v>
      </c>
      <c r="J11" s="371">
        <f t="shared" ref="J11:J21" si="1">F11+G11+I11</f>
        <v>21</v>
      </c>
      <c r="K11" s="372"/>
      <c r="L11" s="371">
        <v>3401220</v>
      </c>
      <c r="M11" s="371">
        <f t="shared" si="0"/>
        <v>420</v>
      </c>
      <c r="N11" s="371"/>
      <c r="O11" s="127"/>
      <c r="P11" s="115"/>
      <c r="Q11" s="64"/>
      <c r="R11" s="374"/>
      <c r="S11" s="115"/>
      <c r="T11" s="64"/>
      <c r="U11" s="64"/>
      <c r="V11" s="64"/>
      <c r="W11" s="64"/>
      <c r="X11" s="64"/>
      <c r="Y11" s="64"/>
      <c r="AA11" s="64"/>
      <c r="AB11" s="64"/>
      <c r="AC11" s="64"/>
      <c r="AE11" s="115"/>
      <c r="AF11" s="64"/>
      <c r="AG11" s="374"/>
      <c r="AH11" s="115"/>
      <c r="AI11" s="64"/>
      <c r="AJ11" s="64"/>
      <c r="AK11" s="64"/>
      <c r="AL11" s="64"/>
      <c r="AM11" s="64"/>
      <c r="AN11" s="64"/>
      <c r="AP11" s="64"/>
      <c r="AQ11" s="64"/>
      <c r="AR11" s="64"/>
      <c r="AT11" s="115"/>
      <c r="AU11" s="64"/>
      <c r="AV11" s="374"/>
      <c r="AW11" s="115"/>
      <c r="AX11" s="64"/>
      <c r="AY11" s="64"/>
      <c r="AZ11" s="64"/>
      <c r="BA11" s="64"/>
      <c r="BB11" s="64"/>
      <c r="BC11" s="64"/>
      <c r="BE11" s="64"/>
      <c r="BF11" s="64"/>
      <c r="BG11" s="64"/>
      <c r="BI11" s="115"/>
      <c r="BJ11" s="64"/>
      <c r="BK11" s="374"/>
      <c r="BL11" s="115"/>
      <c r="BM11" s="64"/>
      <c r="BN11" s="64"/>
      <c r="BO11" s="64"/>
      <c r="BP11" s="64"/>
      <c r="BQ11" s="64"/>
      <c r="BR11" s="64"/>
      <c r="BT11" s="64"/>
      <c r="BU11" s="64"/>
      <c r="BV11" s="64"/>
      <c r="BX11" s="115"/>
      <c r="BY11" s="64"/>
      <c r="BZ11" s="374"/>
      <c r="CA11" s="115"/>
      <c r="CB11" s="64"/>
      <c r="CC11" s="64"/>
      <c r="CD11" s="64"/>
      <c r="CE11" s="64"/>
      <c r="CF11" s="64"/>
      <c r="CG11" s="64"/>
      <c r="CI11" s="64"/>
      <c r="CJ11" s="64"/>
      <c r="CK11" s="64"/>
      <c r="CM11" s="115"/>
      <c r="CN11" s="64"/>
      <c r="CO11" s="374"/>
      <c r="CP11" s="115"/>
      <c r="CQ11" s="64"/>
      <c r="CR11" s="64"/>
      <c r="CS11" s="64"/>
      <c r="CT11" s="64"/>
      <c r="CU11" s="64"/>
      <c r="CV11" s="64"/>
      <c r="CX11" s="64"/>
      <c r="CY11" s="64"/>
      <c r="CZ11" s="64"/>
      <c r="DB11" s="115"/>
      <c r="DC11" s="64"/>
      <c r="DD11" s="374"/>
      <c r="DE11" s="115"/>
      <c r="DF11" s="64"/>
      <c r="DG11" s="64"/>
      <c r="DH11" s="64"/>
      <c r="DI11" s="64"/>
      <c r="DJ11" s="64"/>
      <c r="DK11" s="64"/>
      <c r="DM11" s="64"/>
      <c r="DN11" s="64"/>
      <c r="DO11" s="64"/>
      <c r="DQ11" s="115"/>
      <c r="DR11" s="64"/>
      <c r="DS11" s="374"/>
      <c r="DT11" s="115"/>
      <c r="DU11" s="64"/>
      <c r="DV11" s="64"/>
      <c r="DW11" s="64"/>
      <c r="DX11" s="64"/>
      <c r="DY11" s="64"/>
      <c r="DZ11" s="64"/>
      <c r="EB11" s="64"/>
      <c r="EC11" s="64"/>
      <c r="ED11" s="64"/>
      <c r="EF11" s="115"/>
      <c r="EG11" s="64"/>
      <c r="EH11" s="374"/>
      <c r="EI11" s="115"/>
      <c r="EJ11" s="64"/>
      <c r="EK11" s="64"/>
      <c r="EL11" s="64"/>
      <c r="EM11" s="64"/>
      <c r="EN11" s="64"/>
      <c r="EO11" s="64"/>
      <c r="EQ11" s="64"/>
      <c r="ER11" s="64"/>
      <c r="ES11" s="64"/>
      <c r="EU11" s="115"/>
      <c r="EV11" s="64"/>
      <c r="EW11" s="374"/>
      <c r="EX11" s="115"/>
      <c r="EY11" s="64"/>
      <c r="EZ11" s="64"/>
      <c r="FA11" s="64"/>
      <c r="FB11" s="64"/>
      <c r="FC11" s="64"/>
      <c r="FD11" s="64"/>
      <c r="FF11" s="64"/>
      <c r="FG11" s="64"/>
      <c r="FH11" s="64"/>
      <c r="FJ11" s="115"/>
      <c r="FK11" s="64"/>
      <c r="FL11" s="374"/>
      <c r="FM11" s="115"/>
      <c r="FN11" s="64"/>
      <c r="FO11" s="64"/>
      <c r="FP11" s="64"/>
      <c r="FQ11" s="64"/>
      <c r="FR11" s="64"/>
      <c r="FS11" s="64"/>
      <c r="FU11" s="64"/>
      <c r="FV11" s="64"/>
      <c r="FW11" s="64"/>
      <c r="FY11" s="115"/>
      <c r="FZ11" s="64"/>
      <c r="GA11" s="374"/>
      <c r="GB11" s="115"/>
      <c r="GC11" s="64"/>
      <c r="GD11" s="64"/>
      <c r="GE11" s="64"/>
      <c r="GF11" s="64"/>
      <c r="GG11" s="64"/>
      <c r="GH11" s="64"/>
      <c r="GJ11" s="64"/>
      <c r="GK11" s="64"/>
      <c r="GL11" s="64"/>
      <c r="GN11" s="115"/>
      <c r="GO11" s="64"/>
      <c r="GP11" s="374"/>
      <c r="GQ11" s="115"/>
      <c r="GR11" s="64"/>
      <c r="GS11" s="64"/>
      <c r="GT11" s="64"/>
      <c r="GU11" s="64"/>
      <c r="GV11" s="64"/>
      <c r="GW11" s="64"/>
      <c r="GY11" s="64"/>
      <c r="GZ11" s="64"/>
      <c r="HA11" s="64"/>
      <c r="HC11" s="115"/>
      <c r="HD11" s="64"/>
      <c r="HE11" s="374"/>
      <c r="HF11" s="115"/>
      <c r="HG11" s="64"/>
      <c r="HH11" s="64"/>
      <c r="HI11" s="64"/>
      <c r="HJ11" s="64"/>
      <c r="HK11" s="64"/>
      <c r="HL11" s="64"/>
      <c r="HN11" s="64"/>
      <c r="HO11" s="64"/>
      <c r="HP11" s="64"/>
      <c r="HR11" s="115"/>
      <c r="HS11" s="64"/>
      <c r="HT11" s="374"/>
      <c r="HU11" s="115"/>
      <c r="HV11" s="64"/>
      <c r="HW11" s="64"/>
      <c r="HX11" s="64"/>
      <c r="HY11" s="64"/>
      <c r="HZ11" s="64"/>
      <c r="IA11" s="64"/>
      <c r="IC11" s="64"/>
      <c r="ID11" s="64"/>
      <c r="IE11" s="64"/>
      <c r="IG11" s="115"/>
      <c r="IH11" s="64"/>
      <c r="II11" s="374"/>
      <c r="IJ11" s="115"/>
      <c r="IK11" s="64"/>
      <c r="IL11" s="64"/>
      <c r="IM11" s="64"/>
      <c r="IN11" s="64"/>
      <c r="IO11" s="64"/>
      <c r="IP11" s="64"/>
      <c r="IR11" s="64"/>
      <c r="IS11" s="64"/>
      <c r="IT11" s="64"/>
      <c r="IV11" s="115"/>
    </row>
    <row r="12" spans="1:256" s="88" customFormat="1" ht="24.75" customHeight="1">
      <c r="A12" s="369" t="s">
        <v>678</v>
      </c>
      <c r="B12" s="371" t="s">
        <v>681</v>
      </c>
      <c r="C12" s="370">
        <v>18</v>
      </c>
      <c r="D12" s="373" t="s">
        <v>61</v>
      </c>
      <c r="E12" s="371"/>
      <c r="F12" s="371">
        <v>16</v>
      </c>
      <c r="G12" s="371">
        <v>3</v>
      </c>
      <c r="H12" s="371"/>
      <c r="I12" s="371">
        <v>2</v>
      </c>
      <c r="J12" s="371">
        <f>F12+G12+I12</f>
        <v>21</v>
      </c>
      <c r="K12" s="372"/>
      <c r="L12" s="371">
        <v>3401220</v>
      </c>
      <c r="M12" s="371">
        <f t="shared" si="0"/>
        <v>378</v>
      </c>
      <c r="N12" s="371"/>
      <c r="O12" s="127"/>
      <c r="P12" s="115"/>
      <c r="Q12" s="64"/>
      <c r="R12" s="374"/>
      <c r="S12" s="115"/>
      <c r="T12" s="64"/>
      <c r="U12" s="64"/>
      <c r="V12" s="64"/>
      <c r="W12" s="64"/>
      <c r="X12" s="64"/>
      <c r="Y12" s="64"/>
      <c r="AA12" s="64"/>
      <c r="AB12" s="64"/>
      <c r="AC12" s="64"/>
      <c r="AE12" s="115"/>
      <c r="AF12" s="64"/>
      <c r="AG12" s="374"/>
      <c r="AH12" s="115"/>
      <c r="AI12" s="64"/>
      <c r="AJ12" s="64"/>
      <c r="AK12" s="64"/>
      <c r="AL12" s="64"/>
      <c r="AM12" s="64"/>
      <c r="AN12" s="64"/>
      <c r="AP12" s="64"/>
      <c r="AQ12" s="64"/>
      <c r="AR12" s="64"/>
      <c r="AT12" s="115"/>
      <c r="AU12" s="64"/>
      <c r="AV12" s="374"/>
      <c r="AW12" s="115"/>
      <c r="AX12" s="64"/>
      <c r="AY12" s="64"/>
      <c r="AZ12" s="64"/>
      <c r="BA12" s="64"/>
      <c r="BB12" s="64"/>
      <c r="BC12" s="64"/>
      <c r="BE12" s="64"/>
      <c r="BF12" s="64"/>
      <c r="BG12" s="64"/>
      <c r="BI12" s="115"/>
      <c r="BJ12" s="64"/>
      <c r="BK12" s="374"/>
      <c r="BL12" s="115"/>
      <c r="BM12" s="64"/>
      <c r="BN12" s="64"/>
      <c r="BO12" s="64"/>
      <c r="BP12" s="64"/>
      <c r="BQ12" s="64"/>
      <c r="BR12" s="64"/>
      <c r="BT12" s="64"/>
      <c r="BU12" s="64"/>
      <c r="BV12" s="64"/>
      <c r="BX12" s="115"/>
      <c r="BY12" s="64"/>
      <c r="BZ12" s="374"/>
      <c r="CA12" s="115"/>
      <c r="CB12" s="64"/>
      <c r="CC12" s="64"/>
      <c r="CD12" s="64"/>
      <c r="CE12" s="64"/>
      <c r="CF12" s="64"/>
      <c r="CG12" s="64"/>
      <c r="CI12" s="64"/>
      <c r="CJ12" s="64"/>
      <c r="CK12" s="64"/>
      <c r="CM12" s="115"/>
      <c r="CN12" s="64"/>
      <c r="CO12" s="374"/>
      <c r="CP12" s="115"/>
      <c r="CQ12" s="64"/>
      <c r="CR12" s="64"/>
      <c r="CS12" s="64"/>
      <c r="CT12" s="64"/>
      <c r="CU12" s="64"/>
      <c r="CV12" s="64"/>
      <c r="CX12" s="64"/>
      <c r="CY12" s="64"/>
      <c r="CZ12" s="64"/>
      <c r="DB12" s="115"/>
      <c r="DC12" s="64"/>
      <c r="DD12" s="374"/>
      <c r="DE12" s="115"/>
      <c r="DF12" s="64"/>
      <c r="DG12" s="64"/>
      <c r="DH12" s="64"/>
      <c r="DI12" s="64"/>
      <c r="DJ12" s="64"/>
      <c r="DK12" s="64"/>
      <c r="DM12" s="64"/>
      <c r="DN12" s="64"/>
      <c r="DO12" s="64"/>
      <c r="DQ12" s="115"/>
      <c r="DR12" s="64"/>
      <c r="DS12" s="374"/>
      <c r="DT12" s="115"/>
      <c r="DU12" s="64"/>
      <c r="DV12" s="64"/>
      <c r="DW12" s="64"/>
      <c r="DX12" s="64"/>
      <c r="DY12" s="64"/>
      <c r="DZ12" s="64"/>
      <c r="EB12" s="64"/>
      <c r="EC12" s="64"/>
      <c r="ED12" s="64"/>
      <c r="EF12" s="115"/>
      <c r="EG12" s="64"/>
      <c r="EH12" s="374"/>
      <c r="EI12" s="115"/>
      <c r="EJ12" s="64"/>
      <c r="EK12" s="64"/>
      <c r="EL12" s="64"/>
      <c r="EM12" s="64"/>
      <c r="EN12" s="64"/>
      <c r="EO12" s="64"/>
      <c r="EQ12" s="64"/>
      <c r="ER12" s="64"/>
      <c r="ES12" s="64"/>
      <c r="EU12" s="115"/>
      <c r="EV12" s="64"/>
      <c r="EW12" s="374"/>
      <c r="EX12" s="115"/>
      <c r="EY12" s="64"/>
      <c r="EZ12" s="64"/>
      <c r="FA12" s="64"/>
      <c r="FB12" s="64"/>
      <c r="FC12" s="64"/>
      <c r="FD12" s="64"/>
      <c r="FF12" s="64"/>
      <c r="FG12" s="64"/>
      <c r="FH12" s="64"/>
      <c r="FJ12" s="115"/>
      <c r="FK12" s="64"/>
      <c r="FL12" s="374"/>
      <c r="FM12" s="115"/>
      <c r="FN12" s="64"/>
      <c r="FO12" s="64"/>
      <c r="FP12" s="64"/>
      <c r="FQ12" s="64"/>
      <c r="FR12" s="64"/>
      <c r="FS12" s="64"/>
      <c r="FU12" s="64"/>
      <c r="FV12" s="64"/>
      <c r="FW12" s="64"/>
      <c r="FY12" s="115"/>
      <c r="FZ12" s="64"/>
      <c r="GA12" s="374"/>
      <c r="GB12" s="115"/>
      <c r="GC12" s="64"/>
      <c r="GD12" s="64"/>
      <c r="GE12" s="64"/>
      <c r="GF12" s="64"/>
      <c r="GG12" s="64"/>
      <c r="GH12" s="64"/>
      <c r="GJ12" s="64"/>
      <c r="GK12" s="64"/>
      <c r="GL12" s="64"/>
      <c r="GN12" s="115"/>
      <c r="GO12" s="64"/>
      <c r="GP12" s="374"/>
      <c r="GQ12" s="115"/>
      <c r="GR12" s="64"/>
      <c r="GS12" s="64"/>
      <c r="GT12" s="64"/>
      <c r="GU12" s="64"/>
      <c r="GV12" s="64"/>
      <c r="GW12" s="64"/>
      <c r="GY12" s="64"/>
      <c r="GZ12" s="64"/>
      <c r="HA12" s="64"/>
      <c r="HC12" s="115"/>
      <c r="HD12" s="64"/>
      <c r="HE12" s="374"/>
      <c r="HF12" s="115"/>
      <c r="HG12" s="64"/>
      <c r="HH12" s="64"/>
      <c r="HI12" s="64"/>
      <c r="HJ12" s="64"/>
      <c r="HK12" s="64"/>
      <c r="HL12" s="64"/>
      <c r="HN12" s="64"/>
      <c r="HO12" s="64"/>
      <c r="HP12" s="64"/>
      <c r="HR12" s="115"/>
      <c r="HS12" s="64"/>
      <c r="HT12" s="374"/>
      <c r="HU12" s="115"/>
      <c r="HV12" s="64"/>
      <c r="HW12" s="64"/>
      <c r="HX12" s="64"/>
      <c r="HY12" s="64"/>
      <c r="HZ12" s="64"/>
      <c r="IA12" s="64"/>
      <c r="IC12" s="64"/>
      <c r="ID12" s="64"/>
      <c r="IE12" s="64"/>
      <c r="IG12" s="115"/>
      <c r="IH12" s="64"/>
      <c r="II12" s="374"/>
      <c r="IJ12" s="115"/>
      <c r="IK12" s="64"/>
      <c r="IL12" s="64"/>
      <c r="IM12" s="64"/>
      <c r="IN12" s="64"/>
      <c r="IO12" s="64"/>
      <c r="IP12" s="64"/>
      <c r="IR12" s="64"/>
      <c r="IS12" s="64"/>
      <c r="IT12" s="64"/>
      <c r="IV12" s="115"/>
    </row>
    <row r="13" spans="1:256" s="88" customFormat="1" ht="24.75" customHeight="1">
      <c r="A13" s="369" t="s">
        <v>678</v>
      </c>
      <c r="B13" s="371" t="s">
        <v>682</v>
      </c>
      <c r="C13" s="370">
        <v>20</v>
      </c>
      <c r="D13" s="373" t="s">
        <v>61</v>
      </c>
      <c r="E13" s="371"/>
      <c r="F13" s="371">
        <v>16</v>
      </c>
      <c r="G13" s="371">
        <v>3</v>
      </c>
      <c r="H13" s="371"/>
      <c r="I13" s="371">
        <v>2</v>
      </c>
      <c r="J13" s="371">
        <f t="shared" si="1"/>
        <v>21</v>
      </c>
      <c r="K13" s="372"/>
      <c r="L13" s="371">
        <v>3401220</v>
      </c>
      <c r="M13" s="371">
        <f t="shared" si="0"/>
        <v>420</v>
      </c>
      <c r="N13" s="371"/>
      <c r="O13" s="127"/>
      <c r="P13" s="115"/>
      <c r="Q13" s="64"/>
      <c r="R13" s="374"/>
      <c r="S13" s="115"/>
      <c r="T13" s="64"/>
      <c r="U13" s="64"/>
      <c r="V13" s="64"/>
      <c r="W13" s="64"/>
      <c r="X13" s="64"/>
      <c r="Y13" s="64"/>
      <c r="AA13" s="64"/>
      <c r="AB13" s="64"/>
      <c r="AC13" s="64"/>
      <c r="AE13" s="115"/>
      <c r="AF13" s="64"/>
      <c r="AG13" s="374"/>
      <c r="AH13" s="115"/>
      <c r="AI13" s="64"/>
      <c r="AJ13" s="64"/>
      <c r="AK13" s="64"/>
      <c r="AL13" s="64"/>
      <c r="AM13" s="64"/>
      <c r="AN13" s="64"/>
      <c r="AP13" s="64"/>
      <c r="AQ13" s="64"/>
      <c r="AR13" s="64"/>
      <c r="AT13" s="115"/>
      <c r="AU13" s="64"/>
      <c r="AV13" s="374"/>
      <c r="AW13" s="115"/>
      <c r="AX13" s="64"/>
      <c r="AY13" s="64"/>
      <c r="AZ13" s="64"/>
      <c r="BA13" s="64"/>
      <c r="BB13" s="64"/>
      <c r="BC13" s="64"/>
      <c r="BE13" s="64"/>
      <c r="BF13" s="64"/>
      <c r="BG13" s="64"/>
      <c r="BI13" s="115"/>
      <c r="BJ13" s="64"/>
      <c r="BK13" s="374"/>
      <c r="BL13" s="115"/>
      <c r="BM13" s="64"/>
      <c r="BN13" s="64"/>
      <c r="BO13" s="64"/>
      <c r="BP13" s="64"/>
      <c r="BQ13" s="64"/>
      <c r="BR13" s="64"/>
      <c r="BT13" s="64"/>
      <c r="BU13" s="64"/>
      <c r="BV13" s="64"/>
      <c r="BX13" s="115"/>
      <c r="BY13" s="64"/>
      <c r="BZ13" s="374"/>
      <c r="CA13" s="115"/>
      <c r="CB13" s="64"/>
      <c r="CC13" s="64"/>
      <c r="CD13" s="64"/>
      <c r="CE13" s="64"/>
      <c r="CF13" s="64"/>
      <c r="CG13" s="64"/>
      <c r="CI13" s="64"/>
      <c r="CJ13" s="64"/>
      <c r="CK13" s="64"/>
      <c r="CM13" s="115"/>
      <c r="CN13" s="64"/>
      <c r="CO13" s="374"/>
      <c r="CP13" s="115"/>
      <c r="CQ13" s="64"/>
      <c r="CR13" s="64"/>
      <c r="CS13" s="64"/>
      <c r="CT13" s="64"/>
      <c r="CU13" s="64"/>
      <c r="CV13" s="64"/>
      <c r="CX13" s="64"/>
      <c r="CY13" s="64"/>
      <c r="CZ13" s="64"/>
      <c r="DB13" s="115"/>
      <c r="DC13" s="64"/>
      <c r="DD13" s="374"/>
      <c r="DE13" s="115"/>
      <c r="DF13" s="64"/>
      <c r="DG13" s="64"/>
      <c r="DH13" s="64"/>
      <c r="DI13" s="64"/>
      <c r="DJ13" s="64"/>
      <c r="DK13" s="64"/>
      <c r="DM13" s="64"/>
      <c r="DN13" s="64"/>
      <c r="DO13" s="64"/>
      <c r="DQ13" s="115"/>
      <c r="DR13" s="64"/>
      <c r="DS13" s="374"/>
      <c r="DT13" s="115"/>
      <c r="DU13" s="64"/>
      <c r="DV13" s="64"/>
      <c r="DW13" s="64"/>
      <c r="DX13" s="64"/>
      <c r="DY13" s="64"/>
      <c r="DZ13" s="64"/>
      <c r="EB13" s="64"/>
      <c r="EC13" s="64"/>
      <c r="ED13" s="64"/>
      <c r="EF13" s="115"/>
      <c r="EG13" s="64"/>
      <c r="EH13" s="374"/>
      <c r="EI13" s="115"/>
      <c r="EJ13" s="64"/>
      <c r="EK13" s="64"/>
      <c r="EL13" s="64"/>
      <c r="EM13" s="64"/>
      <c r="EN13" s="64"/>
      <c r="EO13" s="64"/>
      <c r="EQ13" s="64"/>
      <c r="ER13" s="64"/>
      <c r="ES13" s="64"/>
      <c r="EU13" s="115"/>
      <c r="EV13" s="64"/>
      <c r="EW13" s="374"/>
      <c r="EX13" s="115"/>
      <c r="EY13" s="64"/>
      <c r="EZ13" s="64"/>
      <c r="FA13" s="64"/>
      <c r="FB13" s="64"/>
      <c r="FC13" s="64"/>
      <c r="FD13" s="64"/>
      <c r="FF13" s="64"/>
      <c r="FG13" s="64"/>
      <c r="FH13" s="64"/>
      <c r="FJ13" s="115"/>
      <c r="FK13" s="64"/>
      <c r="FL13" s="374"/>
      <c r="FM13" s="115"/>
      <c r="FN13" s="64"/>
      <c r="FO13" s="64"/>
      <c r="FP13" s="64"/>
      <c r="FQ13" s="64"/>
      <c r="FR13" s="64"/>
      <c r="FS13" s="64"/>
      <c r="FU13" s="64"/>
      <c r="FV13" s="64"/>
      <c r="FW13" s="64"/>
      <c r="FY13" s="115"/>
      <c r="FZ13" s="64"/>
      <c r="GA13" s="374"/>
      <c r="GB13" s="115"/>
      <c r="GC13" s="64"/>
      <c r="GD13" s="64"/>
      <c r="GE13" s="64"/>
      <c r="GF13" s="64"/>
      <c r="GG13" s="64"/>
      <c r="GH13" s="64"/>
      <c r="GJ13" s="64"/>
      <c r="GK13" s="64"/>
      <c r="GL13" s="64"/>
      <c r="GN13" s="115"/>
      <c r="GO13" s="64"/>
      <c r="GP13" s="374"/>
      <c r="GQ13" s="115"/>
      <c r="GR13" s="64"/>
      <c r="GS13" s="64"/>
      <c r="GT13" s="64"/>
      <c r="GU13" s="64"/>
      <c r="GV13" s="64"/>
      <c r="GW13" s="64"/>
      <c r="GY13" s="64"/>
      <c r="GZ13" s="64"/>
      <c r="HA13" s="64"/>
      <c r="HC13" s="115"/>
      <c r="HD13" s="64"/>
      <c r="HE13" s="374"/>
      <c r="HF13" s="115"/>
      <c r="HG13" s="64"/>
      <c r="HH13" s="64"/>
      <c r="HI13" s="64"/>
      <c r="HJ13" s="64"/>
      <c r="HK13" s="64"/>
      <c r="HL13" s="64"/>
      <c r="HN13" s="64"/>
      <c r="HO13" s="64"/>
      <c r="HP13" s="64"/>
      <c r="HR13" s="115"/>
      <c r="HS13" s="64"/>
      <c r="HT13" s="374"/>
      <c r="HU13" s="115"/>
      <c r="HV13" s="64"/>
      <c r="HW13" s="64"/>
      <c r="HX13" s="64"/>
      <c r="HY13" s="64"/>
      <c r="HZ13" s="64"/>
      <c r="IA13" s="64"/>
      <c r="IC13" s="64"/>
      <c r="ID13" s="64"/>
      <c r="IE13" s="64"/>
      <c r="IG13" s="115"/>
      <c r="IH13" s="64"/>
      <c r="II13" s="374"/>
      <c r="IJ13" s="115"/>
      <c r="IK13" s="64"/>
      <c r="IL13" s="64"/>
      <c r="IM13" s="64"/>
      <c r="IN13" s="64"/>
      <c r="IO13" s="64"/>
      <c r="IP13" s="64"/>
      <c r="IR13" s="64"/>
      <c r="IS13" s="64"/>
      <c r="IT13" s="64"/>
      <c r="IV13" s="115"/>
    </row>
    <row r="14" spans="1:256" s="88" customFormat="1" ht="24.75" customHeight="1">
      <c r="A14" s="369" t="s">
        <v>678</v>
      </c>
      <c r="B14" s="371" t="s">
        <v>683</v>
      </c>
      <c r="C14" s="370">
        <v>20</v>
      </c>
      <c r="D14" s="373" t="s">
        <v>69</v>
      </c>
      <c r="E14" s="371"/>
      <c r="F14" s="371">
        <v>16</v>
      </c>
      <c r="G14" s="371">
        <v>3</v>
      </c>
      <c r="H14" s="371"/>
      <c r="I14" s="371">
        <v>2</v>
      </c>
      <c r="J14" s="371">
        <f t="shared" si="1"/>
        <v>21</v>
      </c>
      <c r="K14" s="372"/>
      <c r="L14" s="371">
        <v>3401220</v>
      </c>
      <c r="M14" s="371">
        <f t="shared" si="0"/>
        <v>420</v>
      </c>
      <c r="N14" s="371"/>
      <c r="O14" s="127"/>
      <c r="P14" s="115"/>
      <c r="Q14" s="64"/>
      <c r="R14" s="374"/>
      <c r="S14" s="115"/>
      <c r="T14" s="64"/>
      <c r="U14" s="64"/>
      <c r="V14" s="64"/>
      <c r="W14" s="64"/>
      <c r="X14" s="64"/>
      <c r="Y14" s="64"/>
      <c r="AA14" s="64"/>
      <c r="AB14" s="64"/>
      <c r="AC14" s="64"/>
      <c r="AE14" s="115"/>
      <c r="AF14" s="64"/>
      <c r="AG14" s="374"/>
      <c r="AH14" s="115"/>
      <c r="AI14" s="64"/>
      <c r="AJ14" s="64"/>
      <c r="AK14" s="64"/>
      <c r="AL14" s="64"/>
      <c r="AM14" s="64"/>
      <c r="AN14" s="64"/>
      <c r="AP14" s="64"/>
      <c r="AQ14" s="64"/>
      <c r="AR14" s="64"/>
      <c r="AT14" s="115"/>
      <c r="AU14" s="64"/>
      <c r="AV14" s="374"/>
      <c r="AW14" s="115"/>
      <c r="AX14" s="64"/>
      <c r="AY14" s="64"/>
      <c r="AZ14" s="64"/>
      <c r="BA14" s="64"/>
      <c r="BB14" s="64"/>
      <c r="BC14" s="64"/>
      <c r="BE14" s="64"/>
      <c r="BF14" s="64"/>
      <c r="BG14" s="64"/>
      <c r="BI14" s="115"/>
      <c r="BJ14" s="64"/>
      <c r="BK14" s="374"/>
      <c r="BL14" s="115"/>
      <c r="BM14" s="64"/>
      <c r="BN14" s="64"/>
      <c r="BO14" s="64"/>
      <c r="BP14" s="64"/>
      <c r="BQ14" s="64"/>
      <c r="BR14" s="64"/>
      <c r="BT14" s="64"/>
      <c r="BU14" s="64"/>
      <c r="BV14" s="64"/>
      <c r="BX14" s="115"/>
      <c r="BY14" s="64"/>
      <c r="BZ14" s="374"/>
      <c r="CA14" s="115"/>
      <c r="CB14" s="64"/>
      <c r="CC14" s="64"/>
      <c r="CD14" s="64"/>
      <c r="CE14" s="64"/>
      <c r="CF14" s="64"/>
      <c r="CG14" s="64"/>
      <c r="CI14" s="64"/>
      <c r="CJ14" s="64"/>
      <c r="CK14" s="64"/>
      <c r="CM14" s="115"/>
      <c r="CN14" s="64"/>
      <c r="CO14" s="374"/>
      <c r="CP14" s="115"/>
      <c r="CQ14" s="64"/>
      <c r="CR14" s="64"/>
      <c r="CS14" s="64"/>
      <c r="CT14" s="64"/>
      <c r="CU14" s="64"/>
      <c r="CV14" s="64"/>
      <c r="CX14" s="64"/>
      <c r="CY14" s="64"/>
      <c r="CZ14" s="64"/>
      <c r="DB14" s="115"/>
      <c r="DC14" s="64"/>
      <c r="DD14" s="374"/>
      <c r="DE14" s="115"/>
      <c r="DF14" s="64"/>
      <c r="DG14" s="64"/>
      <c r="DH14" s="64"/>
      <c r="DI14" s="64"/>
      <c r="DJ14" s="64"/>
      <c r="DK14" s="64"/>
      <c r="DM14" s="64"/>
      <c r="DN14" s="64"/>
      <c r="DO14" s="64"/>
      <c r="DQ14" s="115"/>
      <c r="DR14" s="64"/>
      <c r="DS14" s="374"/>
      <c r="DT14" s="115"/>
      <c r="DU14" s="64"/>
      <c r="DV14" s="64"/>
      <c r="DW14" s="64"/>
      <c r="DX14" s="64"/>
      <c r="DY14" s="64"/>
      <c r="DZ14" s="64"/>
      <c r="EB14" s="64"/>
      <c r="EC14" s="64"/>
      <c r="ED14" s="64"/>
      <c r="EF14" s="115"/>
      <c r="EG14" s="64"/>
      <c r="EH14" s="374"/>
      <c r="EI14" s="115"/>
      <c r="EJ14" s="64"/>
      <c r="EK14" s="64"/>
      <c r="EL14" s="64"/>
      <c r="EM14" s="64"/>
      <c r="EN14" s="64"/>
      <c r="EO14" s="64"/>
      <c r="EQ14" s="64"/>
      <c r="ER14" s="64"/>
      <c r="ES14" s="64"/>
      <c r="EU14" s="115"/>
      <c r="EV14" s="64"/>
      <c r="EW14" s="374"/>
      <c r="EX14" s="115"/>
      <c r="EY14" s="64"/>
      <c r="EZ14" s="64"/>
      <c r="FA14" s="64"/>
      <c r="FB14" s="64"/>
      <c r="FC14" s="64"/>
      <c r="FD14" s="64"/>
      <c r="FF14" s="64"/>
      <c r="FG14" s="64"/>
      <c r="FH14" s="64"/>
      <c r="FJ14" s="115"/>
      <c r="FK14" s="64"/>
      <c r="FL14" s="374"/>
      <c r="FM14" s="115"/>
      <c r="FN14" s="64"/>
      <c r="FO14" s="64"/>
      <c r="FP14" s="64"/>
      <c r="FQ14" s="64"/>
      <c r="FR14" s="64"/>
      <c r="FS14" s="64"/>
      <c r="FU14" s="64"/>
      <c r="FV14" s="64"/>
      <c r="FW14" s="64"/>
      <c r="FY14" s="115"/>
      <c r="FZ14" s="64"/>
      <c r="GA14" s="374"/>
      <c r="GB14" s="115"/>
      <c r="GC14" s="64"/>
      <c r="GD14" s="64"/>
      <c r="GE14" s="64"/>
      <c r="GF14" s="64"/>
      <c r="GG14" s="64"/>
      <c r="GH14" s="64"/>
      <c r="GJ14" s="64"/>
      <c r="GK14" s="64"/>
      <c r="GL14" s="64"/>
      <c r="GN14" s="115"/>
      <c r="GO14" s="64"/>
      <c r="GP14" s="374"/>
      <c r="GQ14" s="115"/>
      <c r="GR14" s="64"/>
      <c r="GS14" s="64"/>
      <c r="GT14" s="64"/>
      <c r="GU14" s="64"/>
      <c r="GV14" s="64"/>
      <c r="GW14" s="64"/>
      <c r="GY14" s="64"/>
      <c r="GZ14" s="64"/>
      <c r="HA14" s="64"/>
      <c r="HC14" s="115"/>
      <c r="HD14" s="64"/>
      <c r="HE14" s="374"/>
      <c r="HF14" s="115"/>
      <c r="HG14" s="64"/>
      <c r="HH14" s="64"/>
      <c r="HI14" s="64"/>
      <c r="HJ14" s="64"/>
      <c r="HK14" s="64"/>
      <c r="HL14" s="64"/>
      <c r="HN14" s="64"/>
      <c r="HO14" s="64"/>
      <c r="HP14" s="64"/>
      <c r="HR14" s="115"/>
      <c r="HS14" s="64"/>
      <c r="HT14" s="374"/>
      <c r="HU14" s="115"/>
      <c r="HV14" s="64"/>
      <c r="HW14" s="64"/>
      <c r="HX14" s="64"/>
      <c r="HY14" s="64"/>
      <c r="HZ14" s="64"/>
      <c r="IA14" s="64"/>
      <c r="IC14" s="64"/>
      <c r="ID14" s="64"/>
      <c r="IE14" s="64"/>
      <c r="IG14" s="115"/>
      <c r="IH14" s="64"/>
      <c r="II14" s="374"/>
      <c r="IJ14" s="115"/>
      <c r="IK14" s="64"/>
      <c r="IL14" s="64"/>
      <c r="IM14" s="64"/>
      <c r="IN14" s="64"/>
      <c r="IO14" s="64"/>
      <c r="IP14" s="64"/>
      <c r="IR14" s="64"/>
      <c r="IS14" s="64"/>
      <c r="IT14" s="64"/>
      <c r="IV14" s="115"/>
    </row>
    <row r="15" spans="1:256" s="88" customFormat="1" ht="24.75" customHeight="1">
      <c r="A15" s="369" t="s">
        <v>678</v>
      </c>
      <c r="B15" s="371" t="s">
        <v>684</v>
      </c>
      <c r="C15" s="370">
        <v>20</v>
      </c>
      <c r="D15" s="373" t="s">
        <v>69</v>
      </c>
      <c r="E15" s="371"/>
      <c r="F15" s="371">
        <v>16</v>
      </c>
      <c r="G15" s="371">
        <v>3</v>
      </c>
      <c r="H15" s="371"/>
      <c r="I15" s="371">
        <v>2</v>
      </c>
      <c r="J15" s="371">
        <f t="shared" si="1"/>
        <v>21</v>
      </c>
      <c r="K15" s="372"/>
      <c r="L15" s="371">
        <v>3401220</v>
      </c>
      <c r="M15" s="371">
        <f t="shared" si="0"/>
        <v>420</v>
      </c>
      <c r="N15" s="371"/>
      <c r="O15" s="127"/>
      <c r="P15" s="115"/>
      <c r="Q15" s="64"/>
      <c r="R15" s="374"/>
      <c r="S15" s="115"/>
      <c r="T15" s="64"/>
      <c r="U15" s="64"/>
      <c r="V15" s="64"/>
      <c r="W15" s="64"/>
      <c r="X15" s="64"/>
      <c r="Y15" s="64"/>
      <c r="AA15" s="64"/>
      <c r="AB15" s="64"/>
      <c r="AC15" s="64"/>
      <c r="AE15" s="115"/>
      <c r="AF15" s="64"/>
      <c r="AG15" s="374"/>
      <c r="AH15" s="115"/>
      <c r="AI15" s="64"/>
      <c r="AJ15" s="64"/>
      <c r="AK15" s="64"/>
      <c r="AL15" s="64"/>
      <c r="AM15" s="64"/>
      <c r="AN15" s="64"/>
      <c r="AP15" s="64"/>
      <c r="AQ15" s="64"/>
      <c r="AR15" s="64"/>
      <c r="AT15" s="115"/>
      <c r="AU15" s="64"/>
      <c r="AV15" s="374"/>
      <c r="AW15" s="115"/>
      <c r="AX15" s="64"/>
      <c r="AY15" s="64"/>
      <c r="AZ15" s="64"/>
      <c r="BA15" s="64"/>
      <c r="BB15" s="64"/>
      <c r="BC15" s="64"/>
      <c r="BE15" s="64"/>
      <c r="BF15" s="64"/>
      <c r="BG15" s="64"/>
      <c r="BI15" s="115"/>
      <c r="BJ15" s="64"/>
      <c r="BK15" s="374"/>
      <c r="BL15" s="115"/>
      <c r="BM15" s="64"/>
      <c r="BN15" s="64"/>
      <c r="BO15" s="64"/>
      <c r="BP15" s="64"/>
      <c r="BQ15" s="64"/>
      <c r="BR15" s="64"/>
      <c r="BT15" s="64"/>
      <c r="BU15" s="64"/>
      <c r="BV15" s="64"/>
      <c r="BX15" s="115"/>
      <c r="BY15" s="64"/>
      <c r="BZ15" s="374"/>
      <c r="CA15" s="115"/>
      <c r="CB15" s="64"/>
      <c r="CC15" s="64"/>
      <c r="CD15" s="64"/>
      <c r="CE15" s="64"/>
      <c r="CF15" s="64"/>
      <c r="CG15" s="64"/>
      <c r="CI15" s="64"/>
      <c r="CJ15" s="64"/>
      <c r="CK15" s="64"/>
      <c r="CM15" s="115"/>
      <c r="CN15" s="64"/>
      <c r="CO15" s="374"/>
      <c r="CP15" s="115"/>
      <c r="CQ15" s="64"/>
      <c r="CR15" s="64"/>
      <c r="CS15" s="64"/>
      <c r="CT15" s="64"/>
      <c r="CU15" s="64"/>
      <c r="CV15" s="64"/>
      <c r="CX15" s="64"/>
      <c r="CY15" s="64"/>
      <c r="CZ15" s="64"/>
      <c r="DB15" s="115"/>
      <c r="DC15" s="64"/>
      <c r="DD15" s="374"/>
      <c r="DE15" s="115"/>
      <c r="DF15" s="64"/>
      <c r="DG15" s="64"/>
      <c r="DH15" s="64"/>
      <c r="DI15" s="64"/>
      <c r="DJ15" s="64"/>
      <c r="DK15" s="64"/>
      <c r="DM15" s="64"/>
      <c r="DN15" s="64"/>
      <c r="DO15" s="64"/>
      <c r="DQ15" s="115"/>
      <c r="DR15" s="64"/>
      <c r="DS15" s="374"/>
      <c r="DT15" s="115"/>
      <c r="DU15" s="64"/>
      <c r="DV15" s="64"/>
      <c r="DW15" s="64"/>
      <c r="DX15" s="64"/>
      <c r="DY15" s="64"/>
      <c r="DZ15" s="64"/>
      <c r="EB15" s="64"/>
      <c r="EC15" s="64"/>
      <c r="ED15" s="64"/>
      <c r="EF15" s="115"/>
      <c r="EG15" s="64"/>
      <c r="EH15" s="374"/>
      <c r="EI15" s="115"/>
      <c r="EJ15" s="64"/>
      <c r="EK15" s="64"/>
      <c r="EL15" s="64"/>
      <c r="EM15" s="64"/>
      <c r="EN15" s="64"/>
      <c r="EO15" s="64"/>
      <c r="EQ15" s="64"/>
      <c r="ER15" s="64"/>
      <c r="ES15" s="64"/>
      <c r="EU15" s="115"/>
      <c r="EV15" s="64"/>
      <c r="EW15" s="374"/>
      <c r="EX15" s="115"/>
      <c r="EY15" s="64"/>
      <c r="EZ15" s="64"/>
      <c r="FA15" s="64"/>
      <c r="FB15" s="64"/>
      <c r="FC15" s="64"/>
      <c r="FD15" s="64"/>
      <c r="FF15" s="64"/>
      <c r="FG15" s="64"/>
      <c r="FH15" s="64"/>
      <c r="FJ15" s="115"/>
      <c r="FK15" s="64"/>
      <c r="FL15" s="374"/>
      <c r="FM15" s="115"/>
      <c r="FN15" s="64"/>
      <c r="FO15" s="64"/>
      <c r="FP15" s="64"/>
      <c r="FQ15" s="64"/>
      <c r="FR15" s="64"/>
      <c r="FS15" s="64"/>
      <c r="FU15" s="64"/>
      <c r="FV15" s="64"/>
      <c r="FW15" s="64"/>
      <c r="FY15" s="115"/>
      <c r="FZ15" s="64"/>
      <c r="GA15" s="374"/>
      <c r="GB15" s="115"/>
      <c r="GC15" s="64"/>
      <c r="GD15" s="64"/>
      <c r="GE15" s="64"/>
      <c r="GF15" s="64"/>
      <c r="GG15" s="64"/>
      <c r="GH15" s="64"/>
      <c r="GJ15" s="64"/>
      <c r="GK15" s="64"/>
      <c r="GL15" s="64"/>
      <c r="GN15" s="115"/>
      <c r="GO15" s="64"/>
      <c r="GP15" s="374"/>
      <c r="GQ15" s="115"/>
      <c r="GR15" s="64"/>
      <c r="GS15" s="64"/>
      <c r="GT15" s="64"/>
      <c r="GU15" s="64"/>
      <c r="GV15" s="64"/>
      <c r="GW15" s="64"/>
      <c r="GY15" s="64"/>
      <c r="GZ15" s="64"/>
      <c r="HA15" s="64"/>
      <c r="HC15" s="115"/>
      <c r="HD15" s="64"/>
      <c r="HE15" s="374"/>
      <c r="HF15" s="115"/>
      <c r="HG15" s="64"/>
      <c r="HH15" s="64"/>
      <c r="HI15" s="64"/>
      <c r="HJ15" s="64"/>
      <c r="HK15" s="64"/>
      <c r="HL15" s="64"/>
      <c r="HN15" s="64"/>
      <c r="HO15" s="64"/>
      <c r="HP15" s="64"/>
      <c r="HR15" s="115"/>
      <c r="HS15" s="64"/>
      <c r="HT15" s="374"/>
      <c r="HU15" s="115"/>
      <c r="HV15" s="64"/>
      <c r="HW15" s="64"/>
      <c r="HX15" s="64"/>
      <c r="HY15" s="64"/>
      <c r="HZ15" s="64"/>
      <c r="IA15" s="64"/>
      <c r="IC15" s="64"/>
      <c r="ID15" s="64"/>
      <c r="IE15" s="64"/>
      <c r="IG15" s="115"/>
      <c r="IH15" s="64"/>
      <c r="II15" s="374"/>
      <c r="IJ15" s="115"/>
      <c r="IK15" s="64"/>
      <c r="IL15" s="64"/>
      <c r="IM15" s="64"/>
      <c r="IN15" s="64"/>
      <c r="IO15" s="64"/>
      <c r="IP15" s="64"/>
      <c r="IR15" s="64"/>
      <c r="IS15" s="64"/>
      <c r="IT15" s="64"/>
      <c r="IV15" s="115"/>
    </row>
    <row r="16" spans="1:256" s="88" customFormat="1" ht="24.75" customHeight="1">
      <c r="A16" s="369" t="s">
        <v>678</v>
      </c>
      <c r="B16" s="371" t="s">
        <v>685</v>
      </c>
      <c r="C16" s="370">
        <v>24</v>
      </c>
      <c r="D16" s="373" t="s">
        <v>69</v>
      </c>
      <c r="E16" s="371"/>
      <c r="F16" s="371">
        <v>16</v>
      </c>
      <c r="G16" s="371">
        <v>3</v>
      </c>
      <c r="H16" s="371"/>
      <c r="I16" s="371">
        <v>2</v>
      </c>
      <c r="J16" s="371">
        <f t="shared" si="1"/>
        <v>21</v>
      </c>
      <c r="K16" s="372"/>
      <c r="L16" s="371">
        <v>3401220</v>
      </c>
      <c r="M16" s="371">
        <f t="shared" si="0"/>
        <v>504</v>
      </c>
      <c r="N16" s="371"/>
      <c r="O16" s="127"/>
      <c r="P16" s="115"/>
      <c r="Q16" s="64"/>
      <c r="R16" s="374"/>
      <c r="S16" s="115"/>
      <c r="T16" s="64"/>
      <c r="U16" s="64"/>
      <c r="V16" s="64"/>
      <c r="W16" s="64"/>
      <c r="X16" s="64"/>
      <c r="Y16" s="64"/>
      <c r="AA16" s="64"/>
      <c r="AB16" s="64"/>
      <c r="AC16" s="64"/>
      <c r="AE16" s="115"/>
      <c r="AF16" s="64"/>
      <c r="AG16" s="374"/>
      <c r="AH16" s="115"/>
      <c r="AI16" s="64"/>
      <c r="AJ16" s="64"/>
      <c r="AK16" s="64"/>
      <c r="AL16" s="64"/>
      <c r="AM16" s="64"/>
      <c r="AN16" s="64"/>
      <c r="AP16" s="64"/>
      <c r="AQ16" s="64"/>
      <c r="AR16" s="64"/>
      <c r="AT16" s="115"/>
      <c r="AU16" s="64"/>
      <c r="AV16" s="374"/>
      <c r="AW16" s="115"/>
      <c r="AX16" s="64"/>
      <c r="AY16" s="64"/>
      <c r="AZ16" s="64"/>
      <c r="BA16" s="64"/>
      <c r="BB16" s="64"/>
      <c r="BC16" s="64"/>
      <c r="BE16" s="64"/>
      <c r="BF16" s="64"/>
      <c r="BG16" s="64"/>
      <c r="BI16" s="115"/>
      <c r="BJ16" s="64"/>
      <c r="BK16" s="374"/>
      <c r="BL16" s="115"/>
      <c r="BM16" s="64"/>
      <c r="BN16" s="64"/>
      <c r="BO16" s="64"/>
      <c r="BP16" s="64"/>
      <c r="BQ16" s="64"/>
      <c r="BR16" s="64"/>
      <c r="BT16" s="64"/>
      <c r="BU16" s="64"/>
      <c r="BV16" s="64"/>
      <c r="BX16" s="115"/>
      <c r="BY16" s="64"/>
      <c r="BZ16" s="374"/>
      <c r="CA16" s="115"/>
      <c r="CB16" s="64"/>
      <c r="CC16" s="64"/>
      <c r="CD16" s="64"/>
      <c r="CE16" s="64"/>
      <c r="CF16" s="64"/>
      <c r="CG16" s="64"/>
      <c r="CI16" s="64"/>
      <c r="CJ16" s="64"/>
      <c r="CK16" s="64"/>
      <c r="CM16" s="115"/>
      <c r="CN16" s="64"/>
      <c r="CO16" s="374"/>
      <c r="CP16" s="115"/>
      <c r="CQ16" s="64"/>
      <c r="CR16" s="64"/>
      <c r="CS16" s="64"/>
      <c r="CT16" s="64"/>
      <c r="CU16" s="64"/>
      <c r="CV16" s="64"/>
      <c r="CX16" s="64"/>
      <c r="CY16" s="64"/>
      <c r="CZ16" s="64"/>
      <c r="DB16" s="115"/>
      <c r="DC16" s="64"/>
      <c r="DD16" s="374"/>
      <c r="DE16" s="115"/>
      <c r="DF16" s="64"/>
      <c r="DG16" s="64"/>
      <c r="DH16" s="64"/>
      <c r="DI16" s="64"/>
      <c r="DJ16" s="64"/>
      <c r="DK16" s="64"/>
      <c r="DM16" s="64"/>
      <c r="DN16" s="64"/>
      <c r="DO16" s="64"/>
      <c r="DQ16" s="115"/>
      <c r="DR16" s="64"/>
      <c r="DS16" s="374"/>
      <c r="DT16" s="115"/>
      <c r="DU16" s="64"/>
      <c r="DV16" s="64"/>
      <c r="DW16" s="64"/>
      <c r="DX16" s="64"/>
      <c r="DY16" s="64"/>
      <c r="DZ16" s="64"/>
      <c r="EB16" s="64"/>
      <c r="EC16" s="64"/>
      <c r="ED16" s="64"/>
      <c r="EF16" s="115"/>
      <c r="EG16" s="64"/>
      <c r="EH16" s="374"/>
      <c r="EI16" s="115"/>
      <c r="EJ16" s="64"/>
      <c r="EK16" s="64"/>
      <c r="EL16" s="64"/>
      <c r="EM16" s="64"/>
      <c r="EN16" s="64"/>
      <c r="EO16" s="64"/>
      <c r="EQ16" s="64"/>
      <c r="ER16" s="64"/>
      <c r="ES16" s="64"/>
      <c r="EU16" s="115"/>
      <c r="EV16" s="64"/>
      <c r="EW16" s="374"/>
      <c r="EX16" s="115"/>
      <c r="EY16" s="64"/>
      <c r="EZ16" s="64"/>
      <c r="FA16" s="64"/>
      <c r="FB16" s="64"/>
      <c r="FC16" s="64"/>
      <c r="FD16" s="64"/>
      <c r="FF16" s="64"/>
      <c r="FG16" s="64"/>
      <c r="FH16" s="64"/>
      <c r="FJ16" s="115"/>
      <c r="FK16" s="64"/>
      <c r="FL16" s="374"/>
      <c r="FM16" s="115"/>
      <c r="FN16" s="64"/>
      <c r="FO16" s="64"/>
      <c r="FP16" s="64"/>
      <c r="FQ16" s="64"/>
      <c r="FR16" s="64"/>
      <c r="FS16" s="64"/>
      <c r="FU16" s="64"/>
      <c r="FV16" s="64"/>
      <c r="FW16" s="64"/>
      <c r="FY16" s="115"/>
      <c r="FZ16" s="64"/>
      <c r="GA16" s="374"/>
      <c r="GB16" s="115"/>
      <c r="GC16" s="64"/>
      <c r="GD16" s="64"/>
      <c r="GE16" s="64"/>
      <c r="GF16" s="64"/>
      <c r="GG16" s="64"/>
      <c r="GH16" s="64"/>
      <c r="GJ16" s="64"/>
      <c r="GK16" s="64"/>
      <c r="GL16" s="64"/>
      <c r="GN16" s="115"/>
      <c r="GO16" s="64"/>
      <c r="GP16" s="374"/>
      <c r="GQ16" s="115"/>
      <c r="GR16" s="64"/>
      <c r="GS16" s="64"/>
      <c r="GT16" s="64"/>
      <c r="GU16" s="64"/>
      <c r="GV16" s="64"/>
      <c r="GW16" s="64"/>
      <c r="GY16" s="64"/>
      <c r="GZ16" s="64"/>
      <c r="HA16" s="64"/>
      <c r="HC16" s="115"/>
      <c r="HD16" s="64"/>
      <c r="HE16" s="374"/>
      <c r="HF16" s="115"/>
      <c r="HG16" s="64"/>
      <c r="HH16" s="64"/>
      <c r="HI16" s="64"/>
      <c r="HJ16" s="64"/>
      <c r="HK16" s="64"/>
      <c r="HL16" s="64"/>
      <c r="HN16" s="64"/>
      <c r="HO16" s="64"/>
      <c r="HP16" s="64"/>
      <c r="HR16" s="115"/>
      <c r="HS16" s="64"/>
      <c r="HT16" s="374"/>
      <c r="HU16" s="115"/>
      <c r="HV16" s="64"/>
      <c r="HW16" s="64"/>
      <c r="HX16" s="64"/>
      <c r="HY16" s="64"/>
      <c r="HZ16" s="64"/>
      <c r="IA16" s="64"/>
      <c r="IC16" s="64"/>
      <c r="ID16" s="64"/>
      <c r="IE16" s="64"/>
      <c r="IG16" s="115"/>
      <c r="IH16" s="64"/>
      <c r="II16" s="374"/>
      <c r="IJ16" s="115"/>
      <c r="IK16" s="64"/>
      <c r="IL16" s="64"/>
      <c r="IM16" s="64"/>
      <c r="IN16" s="64"/>
      <c r="IO16" s="64"/>
      <c r="IP16" s="64"/>
      <c r="IR16" s="64"/>
      <c r="IS16" s="64"/>
      <c r="IT16" s="64"/>
      <c r="IV16" s="115"/>
    </row>
    <row r="17" spans="1:256" s="88" customFormat="1" ht="24.75" customHeight="1">
      <c r="A17" s="369" t="s">
        <v>678</v>
      </c>
      <c r="B17" s="371" t="s">
        <v>686</v>
      </c>
      <c r="C17" s="370">
        <v>20</v>
      </c>
      <c r="D17" s="373" t="s">
        <v>69</v>
      </c>
      <c r="E17" s="371"/>
      <c r="F17" s="371">
        <v>16</v>
      </c>
      <c r="G17" s="371">
        <v>3</v>
      </c>
      <c r="H17" s="371"/>
      <c r="I17" s="371">
        <v>2</v>
      </c>
      <c r="J17" s="371">
        <f t="shared" si="1"/>
        <v>21</v>
      </c>
      <c r="K17" s="372"/>
      <c r="L17" s="371">
        <v>3401220</v>
      </c>
      <c r="M17" s="371">
        <f t="shared" si="0"/>
        <v>420</v>
      </c>
      <c r="N17" s="371"/>
      <c r="O17" s="127"/>
      <c r="P17" s="115"/>
      <c r="Q17" s="64"/>
      <c r="R17" s="374"/>
      <c r="S17" s="115"/>
      <c r="T17" s="64"/>
      <c r="U17" s="64"/>
      <c r="V17" s="64"/>
      <c r="W17" s="64"/>
      <c r="X17" s="64"/>
      <c r="Y17" s="64"/>
      <c r="AA17" s="64"/>
      <c r="AB17" s="64"/>
      <c r="AC17" s="64"/>
      <c r="AE17" s="115"/>
      <c r="AF17" s="64"/>
      <c r="AG17" s="374"/>
      <c r="AH17" s="115"/>
      <c r="AI17" s="64"/>
      <c r="AJ17" s="64"/>
      <c r="AK17" s="64"/>
      <c r="AL17" s="64"/>
      <c r="AM17" s="64"/>
      <c r="AN17" s="64"/>
      <c r="AP17" s="64"/>
      <c r="AQ17" s="64"/>
      <c r="AR17" s="64"/>
      <c r="AT17" s="115"/>
      <c r="AU17" s="64"/>
      <c r="AV17" s="374"/>
      <c r="AW17" s="115"/>
      <c r="AX17" s="64"/>
      <c r="AY17" s="64"/>
      <c r="AZ17" s="64"/>
      <c r="BA17" s="64"/>
      <c r="BB17" s="64"/>
      <c r="BC17" s="64"/>
      <c r="BE17" s="64"/>
      <c r="BF17" s="64"/>
      <c r="BG17" s="64"/>
      <c r="BI17" s="115"/>
      <c r="BJ17" s="64"/>
      <c r="BK17" s="374"/>
      <c r="BL17" s="115"/>
      <c r="BM17" s="64"/>
      <c r="BN17" s="64"/>
      <c r="BO17" s="64"/>
      <c r="BP17" s="64"/>
      <c r="BQ17" s="64"/>
      <c r="BR17" s="64"/>
      <c r="BT17" s="64"/>
      <c r="BU17" s="64"/>
      <c r="BV17" s="64"/>
      <c r="BX17" s="115"/>
      <c r="BY17" s="64"/>
      <c r="BZ17" s="374"/>
      <c r="CA17" s="115"/>
      <c r="CB17" s="64"/>
      <c r="CC17" s="64"/>
      <c r="CD17" s="64"/>
      <c r="CE17" s="64"/>
      <c r="CF17" s="64"/>
      <c r="CG17" s="64"/>
      <c r="CI17" s="64"/>
      <c r="CJ17" s="64"/>
      <c r="CK17" s="64"/>
      <c r="CM17" s="115"/>
      <c r="CN17" s="64"/>
      <c r="CO17" s="374"/>
      <c r="CP17" s="115"/>
      <c r="CQ17" s="64"/>
      <c r="CR17" s="64"/>
      <c r="CS17" s="64"/>
      <c r="CT17" s="64"/>
      <c r="CU17" s="64"/>
      <c r="CV17" s="64"/>
      <c r="CX17" s="64"/>
      <c r="CY17" s="64"/>
      <c r="CZ17" s="64"/>
      <c r="DB17" s="115"/>
      <c r="DC17" s="64"/>
      <c r="DD17" s="374"/>
      <c r="DE17" s="115"/>
      <c r="DF17" s="64"/>
      <c r="DG17" s="64"/>
      <c r="DH17" s="64"/>
      <c r="DI17" s="64"/>
      <c r="DJ17" s="64"/>
      <c r="DK17" s="64"/>
      <c r="DM17" s="64"/>
      <c r="DN17" s="64"/>
      <c r="DO17" s="64"/>
      <c r="DQ17" s="115"/>
      <c r="DR17" s="64"/>
      <c r="DS17" s="374"/>
      <c r="DT17" s="115"/>
      <c r="DU17" s="64"/>
      <c r="DV17" s="64"/>
      <c r="DW17" s="64"/>
      <c r="DX17" s="64"/>
      <c r="DY17" s="64"/>
      <c r="DZ17" s="64"/>
      <c r="EB17" s="64"/>
      <c r="EC17" s="64"/>
      <c r="ED17" s="64"/>
      <c r="EF17" s="115"/>
      <c r="EG17" s="64"/>
      <c r="EH17" s="374"/>
      <c r="EI17" s="115"/>
      <c r="EJ17" s="64"/>
      <c r="EK17" s="64"/>
      <c r="EL17" s="64"/>
      <c r="EM17" s="64"/>
      <c r="EN17" s="64"/>
      <c r="EO17" s="64"/>
      <c r="EQ17" s="64"/>
      <c r="ER17" s="64"/>
      <c r="ES17" s="64"/>
      <c r="EU17" s="115"/>
      <c r="EV17" s="64"/>
      <c r="EW17" s="374"/>
      <c r="EX17" s="115"/>
      <c r="EY17" s="64"/>
      <c r="EZ17" s="64"/>
      <c r="FA17" s="64"/>
      <c r="FB17" s="64"/>
      <c r="FC17" s="64"/>
      <c r="FD17" s="64"/>
      <c r="FF17" s="64"/>
      <c r="FG17" s="64"/>
      <c r="FH17" s="64"/>
      <c r="FJ17" s="115"/>
      <c r="FK17" s="64"/>
      <c r="FL17" s="374"/>
      <c r="FM17" s="115"/>
      <c r="FN17" s="64"/>
      <c r="FO17" s="64"/>
      <c r="FP17" s="64"/>
      <c r="FQ17" s="64"/>
      <c r="FR17" s="64"/>
      <c r="FS17" s="64"/>
      <c r="FU17" s="64"/>
      <c r="FV17" s="64"/>
      <c r="FW17" s="64"/>
      <c r="FY17" s="115"/>
      <c r="FZ17" s="64"/>
      <c r="GA17" s="374"/>
      <c r="GB17" s="115"/>
      <c r="GC17" s="64"/>
      <c r="GD17" s="64"/>
      <c r="GE17" s="64"/>
      <c r="GF17" s="64"/>
      <c r="GG17" s="64"/>
      <c r="GH17" s="64"/>
      <c r="GJ17" s="64"/>
      <c r="GK17" s="64"/>
      <c r="GL17" s="64"/>
      <c r="GN17" s="115"/>
      <c r="GO17" s="64"/>
      <c r="GP17" s="374"/>
      <c r="GQ17" s="115"/>
      <c r="GR17" s="64"/>
      <c r="GS17" s="64"/>
      <c r="GT17" s="64"/>
      <c r="GU17" s="64"/>
      <c r="GV17" s="64"/>
      <c r="GW17" s="64"/>
      <c r="GY17" s="64"/>
      <c r="GZ17" s="64"/>
      <c r="HA17" s="64"/>
      <c r="HC17" s="115"/>
      <c r="HD17" s="64"/>
      <c r="HE17" s="374"/>
      <c r="HF17" s="115"/>
      <c r="HG17" s="64"/>
      <c r="HH17" s="64"/>
      <c r="HI17" s="64"/>
      <c r="HJ17" s="64"/>
      <c r="HK17" s="64"/>
      <c r="HL17" s="64"/>
      <c r="HN17" s="64"/>
      <c r="HO17" s="64"/>
      <c r="HP17" s="64"/>
      <c r="HR17" s="115"/>
      <c r="HS17" s="64"/>
      <c r="HT17" s="374"/>
      <c r="HU17" s="115"/>
      <c r="HV17" s="64"/>
      <c r="HW17" s="64"/>
      <c r="HX17" s="64"/>
      <c r="HY17" s="64"/>
      <c r="HZ17" s="64"/>
      <c r="IA17" s="64"/>
      <c r="IC17" s="64"/>
      <c r="ID17" s="64"/>
      <c r="IE17" s="64"/>
      <c r="IG17" s="115"/>
      <c r="IH17" s="64"/>
      <c r="II17" s="374"/>
      <c r="IJ17" s="115"/>
      <c r="IK17" s="64"/>
      <c r="IL17" s="64"/>
      <c r="IM17" s="64"/>
      <c r="IN17" s="64"/>
      <c r="IO17" s="64"/>
      <c r="IP17" s="64"/>
      <c r="IR17" s="64"/>
      <c r="IS17" s="64"/>
      <c r="IT17" s="64"/>
      <c r="IV17" s="115"/>
    </row>
    <row r="18" spans="1:256" s="88" customFormat="1" ht="24.75" customHeight="1">
      <c r="A18" s="369" t="s">
        <v>678</v>
      </c>
      <c r="B18" s="371" t="s">
        <v>687</v>
      </c>
      <c r="C18" s="370">
        <v>24</v>
      </c>
      <c r="D18" s="373" t="s">
        <v>69</v>
      </c>
      <c r="E18" s="371"/>
      <c r="F18" s="371">
        <v>16</v>
      </c>
      <c r="G18" s="371">
        <v>3</v>
      </c>
      <c r="H18" s="371"/>
      <c r="I18" s="371">
        <v>2</v>
      </c>
      <c r="J18" s="371">
        <f t="shared" si="1"/>
        <v>21</v>
      </c>
      <c r="K18" s="372"/>
      <c r="L18" s="371">
        <v>3401220</v>
      </c>
      <c r="M18" s="371">
        <f t="shared" si="0"/>
        <v>504</v>
      </c>
      <c r="N18" s="371"/>
      <c r="O18" s="127"/>
      <c r="P18" s="115"/>
      <c r="Q18" s="64"/>
      <c r="R18" s="374"/>
      <c r="S18" s="115"/>
      <c r="T18" s="64"/>
      <c r="U18" s="64"/>
      <c r="V18" s="64"/>
      <c r="W18" s="64"/>
      <c r="X18" s="64"/>
      <c r="Y18" s="64"/>
      <c r="AA18" s="64"/>
      <c r="AB18" s="64"/>
      <c r="AC18" s="64"/>
      <c r="AE18" s="115"/>
      <c r="AF18" s="64"/>
      <c r="AG18" s="374"/>
      <c r="AH18" s="115"/>
      <c r="AI18" s="64"/>
      <c r="AJ18" s="64"/>
      <c r="AK18" s="64"/>
      <c r="AL18" s="64"/>
      <c r="AM18" s="64"/>
      <c r="AN18" s="64"/>
      <c r="AP18" s="64"/>
      <c r="AQ18" s="64"/>
      <c r="AR18" s="64"/>
      <c r="AT18" s="115"/>
      <c r="AU18" s="64"/>
      <c r="AV18" s="374"/>
      <c r="AW18" s="115"/>
      <c r="AX18" s="64"/>
      <c r="AY18" s="64"/>
      <c r="AZ18" s="64"/>
      <c r="BA18" s="64"/>
      <c r="BB18" s="64"/>
      <c r="BC18" s="64"/>
      <c r="BE18" s="64"/>
      <c r="BF18" s="64"/>
      <c r="BG18" s="64"/>
      <c r="BI18" s="115"/>
      <c r="BJ18" s="64"/>
      <c r="BK18" s="374"/>
      <c r="BL18" s="115"/>
      <c r="BM18" s="64"/>
      <c r="BN18" s="64"/>
      <c r="BO18" s="64"/>
      <c r="BP18" s="64"/>
      <c r="BQ18" s="64"/>
      <c r="BR18" s="64"/>
      <c r="BT18" s="64"/>
      <c r="BU18" s="64"/>
      <c r="BV18" s="64"/>
      <c r="BX18" s="115"/>
      <c r="BY18" s="64"/>
      <c r="BZ18" s="374"/>
      <c r="CA18" s="115"/>
      <c r="CB18" s="64"/>
      <c r="CC18" s="64"/>
      <c r="CD18" s="64"/>
      <c r="CE18" s="64"/>
      <c r="CF18" s="64"/>
      <c r="CG18" s="64"/>
      <c r="CI18" s="64"/>
      <c r="CJ18" s="64"/>
      <c r="CK18" s="64"/>
      <c r="CM18" s="115"/>
      <c r="CN18" s="64"/>
      <c r="CO18" s="374"/>
      <c r="CP18" s="115"/>
      <c r="CQ18" s="64"/>
      <c r="CR18" s="64"/>
      <c r="CS18" s="64"/>
      <c r="CT18" s="64"/>
      <c r="CU18" s="64"/>
      <c r="CV18" s="64"/>
      <c r="CX18" s="64"/>
      <c r="CY18" s="64"/>
      <c r="CZ18" s="64"/>
      <c r="DB18" s="115"/>
      <c r="DC18" s="64"/>
      <c r="DD18" s="374"/>
      <c r="DE18" s="115"/>
      <c r="DF18" s="64"/>
      <c r="DG18" s="64"/>
      <c r="DH18" s="64"/>
      <c r="DI18" s="64"/>
      <c r="DJ18" s="64"/>
      <c r="DK18" s="64"/>
      <c r="DM18" s="64"/>
      <c r="DN18" s="64"/>
      <c r="DO18" s="64"/>
      <c r="DQ18" s="115"/>
      <c r="DR18" s="64"/>
      <c r="DS18" s="374"/>
      <c r="DT18" s="115"/>
      <c r="DU18" s="64"/>
      <c r="DV18" s="64"/>
      <c r="DW18" s="64"/>
      <c r="DX18" s="64"/>
      <c r="DY18" s="64"/>
      <c r="DZ18" s="64"/>
      <c r="EB18" s="64"/>
      <c r="EC18" s="64"/>
      <c r="ED18" s="64"/>
      <c r="EF18" s="115"/>
      <c r="EG18" s="64"/>
      <c r="EH18" s="374"/>
      <c r="EI18" s="115"/>
      <c r="EJ18" s="64"/>
      <c r="EK18" s="64"/>
      <c r="EL18" s="64"/>
      <c r="EM18" s="64"/>
      <c r="EN18" s="64"/>
      <c r="EO18" s="64"/>
      <c r="EQ18" s="64"/>
      <c r="ER18" s="64"/>
      <c r="ES18" s="64"/>
      <c r="EU18" s="115"/>
      <c r="EV18" s="64"/>
      <c r="EW18" s="374"/>
      <c r="EX18" s="115"/>
      <c r="EY18" s="64"/>
      <c r="EZ18" s="64"/>
      <c r="FA18" s="64"/>
      <c r="FB18" s="64"/>
      <c r="FC18" s="64"/>
      <c r="FD18" s="64"/>
      <c r="FF18" s="64"/>
      <c r="FG18" s="64"/>
      <c r="FH18" s="64"/>
      <c r="FJ18" s="115"/>
      <c r="FK18" s="64"/>
      <c r="FL18" s="374"/>
      <c r="FM18" s="115"/>
      <c r="FN18" s="64"/>
      <c r="FO18" s="64"/>
      <c r="FP18" s="64"/>
      <c r="FQ18" s="64"/>
      <c r="FR18" s="64"/>
      <c r="FS18" s="64"/>
      <c r="FU18" s="64"/>
      <c r="FV18" s="64"/>
      <c r="FW18" s="64"/>
      <c r="FY18" s="115"/>
      <c r="FZ18" s="64"/>
      <c r="GA18" s="374"/>
      <c r="GB18" s="115"/>
      <c r="GC18" s="64"/>
      <c r="GD18" s="64"/>
      <c r="GE18" s="64"/>
      <c r="GF18" s="64"/>
      <c r="GG18" s="64"/>
      <c r="GH18" s="64"/>
      <c r="GJ18" s="64"/>
      <c r="GK18" s="64"/>
      <c r="GL18" s="64"/>
      <c r="GN18" s="115"/>
      <c r="GO18" s="64"/>
      <c r="GP18" s="374"/>
      <c r="GQ18" s="115"/>
      <c r="GR18" s="64"/>
      <c r="GS18" s="64"/>
      <c r="GT18" s="64"/>
      <c r="GU18" s="64"/>
      <c r="GV18" s="64"/>
      <c r="GW18" s="64"/>
      <c r="GY18" s="64"/>
      <c r="GZ18" s="64"/>
      <c r="HA18" s="64"/>
      <c r="HC18" s="115"/>
      <c r="HD18" s="64"/>
      <c r="HE18" s="374"/>
      <c r="HF18" s="115"/>
      <c r="HG18" s="64"/>
      <c r="HH18" s="64"/>
      <c r="HI18" s="64"/>
      <c r="HJ18" s="64"/>
      <c r="HK18" s="64"/>
      <c r="HL18" s="64"/>
      <c r="HN18" s="64"/>
      <c r="HO18" s="64"/>
      <c r="HP18" s="64"/>
      <c r="HR18" s="115"/>
      <c r="HS18" s="64"/>
      <c r="HT18" s="374"/>
      <c r="HU18" s="115"/>
      <c r="HV18" s="64"/>
      <c r="HW18" s="64"/>
      <c r="HX18" s="64"/>
      <c r="HY18" s="64"/>
      <c r="HZ18" s="64"/>
      <c r="IA18" s="64"/>
      <c r="IC18" s="64"/>
      <c r="ID18" s="64"/>
      <c r="IE18" s="64"/>
      <c r="IG18" s="115"/>
      <c r="IH18" s="64"/>
      <c r="II18" s="374"/>
      <c r="IJ18" s="115"/>
      <c r="IK18" s="64"/>
      <c r="IL18" s="64"/>
      <c r="IM18" s="64"/>
      <c r="IN18" s="64"/>
      <c r="IO18" s="64"/>
      <c r="IP18" s="64"/>
      <c r="IR18" s="64"/>
      <c r="IS18" s="64"/>
      <c r="IT18" s="64"/>
      <c r="IV18" s="115"/>
    </row>
    <row r="19" spans="1:256" s="88" customFormat="1" ht="24.75" customHeight="1">
      <c r="A19" s="369" t="s">
        <v>678</v>
      </c>
      <c r="B19" s="371" t="s">
        <v>688</v>
      </c>
      <c r="C19" s="370">
        <v>20</v>
      </c>
      <c r="D19" s="373" t="s">
        <v>69</v>
      </c>
      <c r="E19" s="371"/>
      <c r="F19" s="371">
        <v>16</v>
      </c>
      <c r="G19" s="371">
        <v>3</v>
      </c>
      <c r="H19" s="371"/>
      <c r="I19" s="371">
        <v>2</v>
      </c>
      <c r="J19" s="371">
        <f t="shared" si="1"/>
        <v>21</v>
      </c>
      <c r="K19" s="372"/>
      <c r="L19" s="371">
        <v>3401220</v>
      </c>
      <c r="M19" s="371">
        <f t="shared" si="0"/>
        <v>420</v>
      </c>
      <c r="N19" s="371"/>
      <c r="O19" s="127"/>
      <c r="P19" s="115"/>
      <c r="Q19" s="64"/>
      <c r="R19" s="374"/>
      <c r="S19" s="115"/>
      <c r="T19" s="64"/>
      <c r="U19" s="64"/>
      <c r="V19" s="64"/>
      <c r="W19" s="64"/>
      <c r="X19" s="64"/>
      <c r="Y19" s="64"/>
      <c r="AA19" s="64"/>
      <c r="AB19" s="64"/>
      <c r="AC19" s="64"/>
      <c r="AE19" s="115"/>
      <c r="AF19" s="64"/>
      <c r="AG19" s="374"/>
      <c r="AH19" s="115"/>
      <c r="AI19" s="64"/>
      <c r="AJ19" s="64"/>
      <c r="AK19" s="64"/>
      <c r="AL19" s="64"/>
      <c r="AM19" s="64"/>
      <c r="AN19" s="64"/>
      <c r="AP19" s="64"/>
      <c r="AQ19" s="64"/>
      <c r="AR19" s="64"/>
      <c r="AT19" s="115"/>
      <c r="AU19" s="64"/>
      <c r="AV19" s="374"/>
      <c r="AW19" s="115"/>
      <c r="AX19" s="64"/>
      <c r="AY19" s="64"/>
      <c r="AZ19" s="64"/>
      <c r="BA19" s="64"/>
      <c r="BB19" s="64"/>
      <c r="BC19" s="64"/>
      <c r="BE19" s="64"/>
      <c r="BF19" s="64"/>
      <c r="BG19" s="64"/>
      <c r="BI19" s="115"/>
      <c r="BJ19" s="64"/>
      <c r="BK19" s="374"/>
      <c r="BL19" s="115"/>
      <c r="BM19" s="64"/>
      <c r="BN19" s="64"/>
      <c r="BO19" s="64"/>
      <c r="BP19" s="64"/>
      <c r="BQ19" s="64"/>
      <c r="BR19" s="64"/>
      <c r="BT19" s="64"/>
      <c r="BU19" s="64"/>
      <c r="BV19" s="64"/>
      <c r="BX19" s="115"/>
      <c r="BY19" s="64"/>
      <c r="BZ19" s="374"/>
      <c r="CA19" s="115"/>
      <c r="CB19" s="64"/>
      <c r="CC19" s="64"/>
      <c r="CD19" s="64"/>
      <c r="CE19" s="64"/>
      <c r="CF19" s="64"/>
      <c r="CG19" s="64"/>
      <c r="CI19" s="64"/>
      <c r="CJ19" s="64"/>
      <c r="CK19" s="64"/>
      <c r="CM19" s="115"/>
      <c r="CN19" s="64"/>
      <c r="CO19" s="374"/>
      <c r="CP19" s="115"/>
      <c r="CQ19" s="64"/>
      <c r="CR19" s="64"/>
      <c r="CS19" s="64"/>
      <c r="CT19" s="64"/>
      <c r="CU19" s="64"/>
      <c r="CV19" s="64"/>
      <c r="CX19" s="64"/>
      <c r="CY19" s="64"/>
      <c r="CZ19" s="64"/>
      <c r="DB19" s="115"/>
      <c r="DC19" s="64"/>
      <c r="DD19" s="374"/>
      <c r="DE19" s="115"/>
      <c r="DF19" s="64"/>
      <c r="DG19" s="64"/>
      <c r="DH19" s="64"/>
      <c r="DI19" s="64"/>
      <c r="DJ19" s="64"/>
      <c r="DK19" s="64"/>
      <c r="DM19" s="64"/>
      <c r="DN19" s="64"/>
      <c r="DO19" s="64"/>
      <c r="DQ19" s="115"/>
      <c r="DR19" s="64"/>
      <c r="DS19" s="374"/>
      <c r="DT19" s="115"/>
      <c r="DU19" s="64"/>
      <c r="DV19" s="64"/>
      <c r="DW19" s="64"/>
      <c r="DX19" s="64"/>
      <c r="DY19" s="64"/>
      <c r="DZ19" s="64"/>
      <c r="EB19" s="64"/>
      <c r="EC19" s="64"/>
      <c r="ED19" s="64"/>
      <c r="EF19" s="115"/>
      <c r="EG19" s="64"/>
      <c r="EH19" s="374"/>
      <c r="EI19" s="115"/>
      <c r="EJ19" s="64"/>
      <c r="EK19" s="64"/>
      <c r="EL19" s="64"/>
      <c r="EM19" s="64"/>
      <c r="EN19" s="64"/>
      <c r="EO19" s="64"/>
      <c r="EQ19" s="64"/>
      <c r="ER19" s="64"/>
      <c r="ES19" s="64"/>
      <c r="EU19" s="115"/>
      <c r="EV19" s="64"/>
      <c r="EW19" s="374"/>
      <c r="EX19" s="115"/>
      <c r="EY19" s="64"/>
      <c r="EZ19" s="64"/>
      <c r="FA19" s="64"/>
      <c r="FB19" s="64"/>
      <c r="FC19" s="64"/>
      <c r="FD19" s="64"/>
      <c r="FF19" s="64"/>
      <c r="FG19" s="64"/>
      <c r="FH19" s="64"/>
      <c r="FJ19" s="115"/>
      <c r="FK19" s="64"/>
      <c r="FL19" s="374"/>
      <c r="FM19" s="115"/>
      <c r="FN19" s="64"/>
      <c r="FO19" s="64"/>
      <c r="FP19" s="64"/>
      <c r="FQ19" s="64"/>
      <c r="FR19" s="64"/>
      <c r="FS19" s="64"/>
      <c r="FU19" s="64"/>
      <c r="FV19" s="64"/>
      <c r="FW19" s="64"/>
      <c r="FY19" s="115"/>
      <c r="FZ19" s="64"/>
      <c r="GA19" s="374"/>
      <c r="GB19" s="115"/>
      <c r="GC19" s="64"/>
      <c r="GD19" s="64"/>
      <c r="GE19" s="64"/>
      <c r="GF19" s="64"/>
      <c r="GG19" s="64"/>
      <c r="GH19" s="64"/>
      <c r="GJ19" s="64"/>
      <c r="GK19" s="64"/>
      <c r="GL19" s="64"/>
      <c r="GN19" s="115"/>
      <c r="GO19" s="64"/>
      <c r="GP19" s="374"/>
      <c r="GQ19" s="115"/>
      <c r="GR19" s="64"/>
      <c r="GS19" s="64"/>
      <c r="GT19" s="64"/>
      <c r="GU19" s="64"/>
      <c r="GV19" s="64"/>
      <c r="GW19" s="64"/>
      <c r="GY19" s="64"/>
      <c r="GZ19" s="64"/>
      <c r="HA19" s="64"/>
      <c r="HC19" s="115"/>
      <c r="HD19" s="64"/>
      <c r="HE19" s="374"/>
      <c r="HF19" s="115"/>
      <c r="HG19" s="64"/>
      <c r="HH19" s="64"/>
      <c r="HI19" s="64"/>
      <c r="HJ19" s="64"/>
      <c r="HK19" s="64"/>
      <c r="HL19" s="64"/>
      <c r="HN19" s="64"/>
      <c r="HO19" s="64"/>
      <c r="HP19" s="64"/>
      <c r="HR19" s="115"/>
      <c r="HS19" s="64"/>
      <c r="HT19" s="374"/>
      <c r="HU19" s="115"/>
      <c r="HV19" s="64"/>
      <c r="HW19" s="64"/>
      <c r="HX19" s="64"/>
      <c r="HY19" s="64"/>
      <c r="HZ19" s="64"/>
      <c r="IA19" s="64"/>
      <c r="IC19" s="64"/>
      <c r="ID19" s="64"/>
      <c r="IE19" s="64"/>
      <c r="IG19" s="115"/>
      <c r="IH19" s="64"/>
      <c r="II19" s="374"/>
      <c r="IJ19" s="115"/>
      <c r="IK19" s="64"/>
      <c r="IL19" s="64"/>
      <c r="IM19" s="64"/>
      <c r="IN19" s="64"/>
      <c r="IO19" s="64"/>
      <c r="IP19" s="64"/>
      <c r="IR19" s="64"/>
      <c r="IS19" s="64"/>
      <c r="IT19" s="64"/>
      <c r="IV19" s="115"/>
    </row>
    <row r="20" spans="1:256" s="88" customFormat="1" ht="24.75" customHeight="1">
      <c r="A20" s="369" t="s">
        <v>678</v>
      </c>
      <c r="B20" s="371" t="s">
        <v>689</v>
      </c>
      <c r="C20" s="370">
        <v>20</v>
      </c>
      <c r="D20" s="373" t="s">
        <v>69</v>
      </c>
      <c r="E20" s="371"/>
      <c r="F20" s="371">
        <v>16</v>
      </c>
      <c r="G20" s="371">
        <v>3</v>
      </c>
      <c r="H20" s="371"/>
      <c r="I20" s="371">
        <v>2</v>
      </c>
      <c r="J20" s="371">
        <f t="shared" si="1"/>
        <v>21</v>
      </c>
      <c r="K20" s="372"/>
      <c r="L20" s="371">
        <v>3401220</v>
      </c>
      <c r="M20" s="371">
        <f t="shared" si="0"/>
        <v>420</v>
      </c>
      <c r="N20" s="371"/>
      <c r="O20" s="127"/>
      <c r="P20" s="115"/>
      <c r="Q20" s="64"/>
      <c r="R20" s="374"/>
      <c r="S20" s="115"/>
      <c r="T20" s="64"/>
      <c r="U20" s="64"/>
      <c r="V20" s="64"/>
      <c r="W20" s="64"/>
      <c r="X20" s="64"/>
      <c r="Y20" s="64"/>
      <c r="AA20" s="64"/>
      <c r="AB20" s="64"/>
      <c r="AC20" s="64"/>
      <c r="AE20" s="115"/>
      <c r="AF20" s="64"/>
      <c r="AG20" s="374"/>
      <c r="AH20" s="115"/>
      <c r="AI20" s="64"/>
      <c r="AJ20" s="64"/>
      <c r="AK20" s="64"/>
      <c r="AL20" s="64"/>
      <c r="AM20" s="64"/>
      <c r="AN20" s="64"/>
      <c r="AP20" s="64"/>
      <c r="AQ20" s="64"/>
      <c r="AR20" s="64"/>
      <c r="AT20" s="115"/>
      <c r="AU20" s="64"/>
      <c r="AV20" s="374"/>
      <c r="AW20" s="115"/>
      <c r="AX20" s="64"/>
      <c r="AY20" s="64"/>
      <c r="AZ20" s="64"/>
      <c r="BA20" s="64"/>
      <c r="BB20" s="64"/>
      <c r="BC20" s="64"/>
      <c r="BE20" s="64"/>
      <c r="BF20" s="64"/>
      <c r="BG20" s="64"/>
      <c r="BI20" s="115"/>
      <c r="BJ20" s="64"/>
      <c r="BK20" s="374"/>
      <c r="BL20" s="115"/>
      <c r="BM20" s="64"/>
      <c r="BN20" s="64"/>
      <c r="BO20" s="64"/>
      <c r="BP20" s="64"/>
      <c r="BQ20" s="64"/>
      <c r="BR20" s="64"/>
      <c r="BT20" s="64"/>
      <c r="BU20" s="64"/>
      <c r="BV20" s="64"/>
      <c r="BX20" s="115"/>
      <c r="BY20" s="64"/>
      <c r="BZ20" s="374"/>
      <c r="CA20" s="115"/>
      <c r="CB20" s="64"/>
      <c r="CC20" s="64"/>
      <c r="CD20" s="64"/>
      <c r="CE20" s="64"/>
      <c r="CF20" s="64"/>
      <c r="CG20" s="64"/>
      <c r="CI20" s="64"/>
      <c r="CJ20" s="64"/>
      <c r="CK20" s="64"/>
      <c r="CM20" s="115"/>
      <c r="CN20" s="64"/>
      <c r="CO20" s="374"/>
      <c r="CP20" s="115"/>
      <c r="CQ20" s="64"/>
      <c r="CR20" s="64"/>
      <c r="CS20" s="64"/>
      <c r="CT20" s="64"/>
      <c r="CU20" s="64"/>
      <c r="CV20" s="64"/>
      <c r="CX20" s="64"/>
      <c r="CY20" s="64"/>
      <c r="CZ20" s="64"/>
      <c r="DB20" s="115"/>
      <c r="DC20" s="64"/>
      <c r="DD20" s="374"/>
      <c r="DE20" s="115"/>
      <c r="DF20" s="64"/>
      <c r="DG20" s="64"/>
      <c r="DH20" s="64"/>
      <c r="DI20" s="64"/>
      <c r="DJ20" s="64"/>
      <c r="DK20" s="64"/>
      <c r="DM20" s="64"/>
      <c r="DN20" s="64"/>
      <c r="DO20" s="64"/>
      <c r="DQ20" s="115"/>
      <c r="DR20" s="64"/>
      <c r="DS20" s="374"/>
      <c r="DT20" s="115"/>
      <c r="DU20" s="64"/>
      <c r="DV20" s="64"/>
      <c r="DW20" s="64"/>
      <c r="DX20" s="64"/>
      <c r="DY20" s="64"/>
      <c r="DZ20" s="64"/>
      <c r="EB20" s="64"/>
      <c r="EC20" s="64"/>
      <c r="ED20" s="64"/>
      <c r="EF20" s="115"/>
      <c r="EG20" s="64"/>
      <c r="EH20" s="374"/>
      <c r="EI20" s="115"/>
      <c r="EJ20" s="64"/>
      <c r="EK20" s="64"/>
      <c r="EL20" s="64"/>
      <c r="EM20" s="64"/>
      <c r="EN20" s="64"/>
      <c r="EO20" s="64"/>
      <c r="EQ20" s="64"/>
      <c r="ER20" s="64"/>
      <c r="ES20" s="64"/>
      <c r="EU20" s="115"/>
      <c r="EV20" s="64"/>
      <c r="EW20" s="374"/>
      <c r="EX20" s="115"/>
      <c r="EY20" s="64"/>
      <c r="EZ20" s="64"/>
      <c r="FA20" s="64"/>
      <c r="FB20" s="64"/>
      <c r="FC20" s="64"/>
      <c r="FD20" s="64"/>
      <c r="FF20" s="64"/>
      <c r="FG20" s="64"/>
      <c r="FH20" s="64"/>
      <c r="FJ20" s="115"/>
      <c r="FK20" s="64"/>
      <c r="FL20" s="374"/>
      <c r="FM20" s="115"/>
      <c r="FN20" s="64"/>
      <c r="FO20" s="64"/>
      <c r="FP20" s="64"/>
      <c r="FQ20" s="64"/>
      <c r="FR20" s="64"/>
      <c r="FS20" s="64"/>
      <c r="FU20" s="64"/>
      <c r="FV20" s="64"/>
      <c r="FW20" s="64"/>
      <c r="FY20" s="115"/>
      <c r="FZ20" s="64"/>
      <c r="GA20" s="374"/>
      <c r="GB20" s="115"/>
      <c r="GC20" s="64"/>
      <c r="GD20" s="64"/>
      <c r="GE20" s="64"/>
      <c r="GF20" s="64"/>
      <c r="GG20" s="64"/>
      <c r="GH20" s="64"/>
      <c r="GJ20" s="64"/>
      <c r="GK20" s="64"/>
      <c r="GL20" s="64"/>
      <c r="GN20" s="115"/>
      <c r="GO20" s="64"/>
      <c r="GP20" s="374"/>
      <c r="GQ20" s="115"/>
      <c r="GR20" s="64"/>
      <c r="GS20" s="64"/>
      <c r="GT20" s="64"/>
      <c r="GU20" s="64"/>
      <c r="GV20" s="64"/>
      <c r="GW20" s="64"/>
      <c r="GY20" s="64"/>
      <c r="GZ20" s="64"/>
      <c r="HA20" s="64"/>
      <c r="HC20" s="115"/>
      <c r="HD20" s="64"/>
      <c r="HE20" s="374"/>
      <c r="HF20" s="115"/>
      <c r="HG20" s="64"/>
      <c r="HH20" s="64"/>
      <c r="HI20" s="64"/>
      <c r="HJ20" s="64"/>
      <c r="HK20" s="64"/>
      <c r="HL20" s="64"/>
      <c r="HN20" s="64"/>
      <c r="HO20" s="64"/>
      <c r="HP20" s="64"/>
      <c r="HR20" s="115"/>
      <c r="HS20" s="64"/>
      <c r="HT20" s="374"/>
      <c r="HU20" s="115"/>
      <c r="HV20" s="64"/>
      <c r="HW20" s="64"/>
      <c r="HX20" s="64"/>
      <c r="HY20" s="64"/>
      <c r="HZ20" s="64"/>
      <c r="IA20" s="64"/>
      <c r="IC20" s="64"/>
      <c r="ID20" s="64"/>
      <c r="IE20" s="64"/>
      <c r="IG20" s="115"/>
      <c r="IH20" s="64"/>
      <c r="II20" s="374"/>
      <c r="IJ20" s="115"/>
      <c r="IK20" s="64"/>
      <c r="IL20" s="64"/>
      <c r="IM20" s="64"/>
      <c r="IN20" s="64"/>
      <c r="IO20" s="64"/>
      <c r="IP20" s="64"/>
      <c r="IR20" s="64"/>
      <c r="IS20" s="64"/>
      <c r="IT20" s="64"/>
      <c r="IV20" s="115"/>
    </row>
    <row r="21" spans="1:256" s="88" customFormat="1" ht="24.75" customHeight="1">
      <c r="A21" s="369" t="s">
        <v>678</v>
      </c>
      <c r="B21" s="371" t="s">
        <v>690</v>
      </c>
      <c r="C21" s="370">
        <v>24</v>
      </c>
      <c r="D21" s="373" t="s">
        <v>69</v>
      </c>
      <c r="E21" s="371"/>
      <c r="F21" s="371">
        <v>16</v>
      </c>
      <c r="G21" s="371">
        <v>3</v>
      </c>
      <c r="H21" s="371"/>
      <c r="I21" s="371">
        <v>2</v>
      </c>
      <c r="J21" s="371">
        <f t="shared" si="1"/>
        <v>21</v>
      </c>
      <c r="K21" s="372"/>
      <c r="L21" s="371">
        <v>3401220</v>
      </c>
      <c r="M21" s="371">
        <f t="shared" si="0"/>
        <v>504</v>
      </c>
      <c r="N21" s="371"/>
      <c r="O21" s="127"/>
      <c r="P21" s="115"/>
      <c r="Q21" s="64"/>
      <c r="R21" s="374"/>
      <c r="S21" s="115"/>
      <c r="T21" s="64"/>
      <c r="U21" s="64"/>
      <c r="V21" s="64"/>
      <c r="W21" s="64"/>
      <c r="X21" s="64"/>
      <c r="Y21" s="64"/>
      <c r="AA21" s="64"/>
      <c r="AB21" s="64"/>
      <c r="AC21" s="64"/>
      <c r="AE21" s="115"/>
      <c r="AF21" s="64"/>
      <c r="AG21" s="374"/>
      <c r="AH21" s="115"/>
      <c r="AI21" s="64"/>
      <c r="AJ21" s="64"/>
      <c r="AK21" s="64"/>
      <c r="AL21" s="64"/>
      <c r="AM21" s="64"/>
      <c r="AN21" s="64"/>
      <c r="AP21" s="64"/>
      <c r="AQ21" s="64"/>
      <c r="AR21" s="64"/>
      <c r="AT21" s="115"/>
      <c r="AU21" s="64"/>
      <c r="AV21" s="374"/>
      <c r="AW21" s="115"/>
      <c r="AX21" s="64"/>
      <c r="AY21" s="64"/>
      <c r="AZ21" s="64"/>
      <c r="BA21" s="64"/>
      <c r="BB21" s="64"/>
      <c r="BC21" s="64"/>
      <c r="BE21" s="64"/>
      <c r="BF21" s="64"/>
      <c r="BG21" s="64"/>
      <c r="BI21" s="115"/>
      <c r="BJ21" s="64"/>
      <c r="BK21" s="374"/>
      <c r="BL21" s="115"/>
      <c r="BM21" s="64"/>
      <c r="BN21" s="64"/>
      <c r="BO21" s="64"/>
      <c r="BP21" s="64"/>
      <c r="BQ21" s="64"/>
      <c r="BR21" s="64"/>
      <c r="BT21" s="64"/>
      <c r="BU21" s="64"/>
      <c r="BV21" s="64"/>
      <c r="BX21" s="115"/>
      <c r="BY21" s="64"/>
      <c r="BZ21" s="374"/>
      <c r="CA21" s="115"/>
      <c r="CB21" s="64"/>
      <c r="CC21" s="64"/>
      <c r="CD21" s="64"/>
      <c r="CE21" s="64"/>
      <c r="CF21" s="64"/>
      <c r="CG21" s="64"/>
      <c r="CI21" s="64"/>
      <c r="CJ21" s="64"/>
      <c r="CK21" s="64"/>
      <c r="CM21" s="115"/>
      <c r="CN21" s="64"/>
      <c r="CO21" s="374"/>
      <c r="CP21" s="115"/>
      <c r="CQ21" s="64"/>
      <c r="CR21" s="64"/>
      <c r="CS21" s="64"/>
      <c r="CT21" s="64"/>
      <c r="CU21" s="64"/>
      <c r="CV21" s="64"/>
      <c r="CX21" s="64"/>
      <c r="CY21" s="64"/>
      <c r="CZ21" s="64"/>
      <c r="DB21" s="115"/>
      <c r="DC21" s="64"/>
      <c r="DD21" s="374"/>
      <c r="DE21" s="115"/>
      <c r="DF21" s="64"/>
      <c r="DG21" s="64"/>
      <c r="DH21" s="64"/>
      <c r="DI21" s="64"/>
      <c r="DJ21" s="64"/>
      <c r="DK21" s="64"/>
      <c r="DM21" s="64"/>
      <c r="DN21" s="64"/>
      <c r="DO21" s="64"/>
      <c r="DQ21" s="115"/>
      <c r="DR21" s="64"/>
      <c r="DS21" s="374"/>
      <c r="DT21" s="115"/>
      <c r="DU21" s="64"/>
      <c r="DV21" s="64"/>
      <c r="DW21" s="64"/>
      <c r="DX21" s="64"/>
      <c r="DY21" s="64"/>
      <c r="DZ21" s="64"/>
      <c r="EB21" s="64"/>
      <c r="EC21" s="64"/>
      <c r="ED21" s="64"/>
      <c r="EF21" s="115"/>
      <c r="EG21" s="64"/>
      <c r="EH21" s="374"/>
      <c r="EI21" s="115"/>
      <c r="EJ21" s="64"/>
      <c r="EK21" s="64"/>
      <c r="EL21" s="64"/>
      <c r="EM21" s="64"/>
      <c r="EN21" s="64"/>
      <c r="EO21" s="64"/>
      <c r="EQ21" s="64"/>
      <c r="ER21" s="64"/>
      <c r="ES21" s="64"/>
      <c r="EU21" s="115"/>
      <c r="EV21" s="64"/>
      <c r="EW21" s="374"/>
      <c r="EX21" s="115"/>
      <c r="EY21" s="64"/>
      <c r="EZ21" s="64"/>
      <c r="FA21" s="64"/>
      <c r="FB21" s="64"/>
      <c r="FC21" s="64"/>
      <c r="FD21" s="64"/>
      <c r="FF21" s="64"/>
      <c r="FG21" s="64"/>
      <c r="FH21" s="64"/>
      <c r="FJ21" s="115"/>
      <c r="FK21" s="64"/>
      <c r="FL21" s="374"/>
      <c r="FM21" s="115"/>
      <c r="FN21" s="64"/>
      <c r="FO21" s="64"/>
      <c r="FP21" s="64"/>
      <c r="FQ21" s="64"/>
      <c r="FR21" s="64"/>
      <c r="FS21" s="64"/>
      <c r="FU21" s="64"/>
      <c r="FV21" s="64"/>
      <c r="FW21" s="64"/>
      <c r="FY21" s="115"/>
      <c r="FZ21" s="64"/>
      <c r="GA21" s="374"/>
      <c r="GB21" s="115"/>
      <c r="GC21" s="64"/>
      <c r="GD21" s="64"/>
      <c r="GE21" s="64"/>
      <c r="GF21" s="64"/>
      <c r="GG21" s="64"/>
      <c r="GH21" s="64"/>
      <c r="GJ21" s="64"/>
      <c r="GK21" s="64"/>
      <c r="GL21" s="64"/>
      <c r="GN21" s="115"/>
      <c r="GO21" s="64"/>
      <c r="GP21" s="374"/>
      <c r="GQ21" s="115"/>
      <c r="GR21" s="64"/>
      <c r="GS21" s="64"/>
      <c r="GT21" s="64"/>
      <c r="GU21" s="64"/>
      <c r="GV21" s="64"/>
      <c r="GW21" s="64"/>
      <c r="GY21" s="64"/>
      <c r="GZ21" s="64"/>
      <c r="HA21" s="64"/>
      <c r="HC21" s="115"/>
      <c r="HD21" s="64"/>
      <c r="HE21" s="374"/>
      <c r="HF21" s="115"/>
      <c r="HG21" s="64"/>
      <c r="HH21" s="64"/>
      <c r="HI21" s="64"/>
      <c r="HJ21" s="64"/>
      <c r="HK21" s="64"/>
      <c r="HL21" s="64"/>
      <c r="HN21" s="64"/>
      <c r="HO21" s="64"/>
      <c r="HP21" s="64"/>
      <c r="HR21" s="115"/>
      <c r="HS21" s="64"/>
      <c r="HT21" s="374"/>
      <c r="HU21" s="115"/>
      <c r="HV21" s="64"/>
      <c r="HW21" s="64"/>
      <c r="HX21" s="64"/>
      <c r="HY21" s="64"/>
      <c r="HZ21" s="64"/>
      <c r="IA21" s="64"/>
      <c r="IC21" s="64"/>
      <c r="ID21" s="64"/>
      <c r="IE21" s="64"/>
      <c r="IG21" s="115"/>
      <c r="IH21" s="64"/>
      <c r="II21" s="374"/>
      <c r="IJ21" s="115"/>
      <c r="IK21" s="64"/>
      <c r="IL21" s="64"/>
      <c r="IM21" s="64"/>
      <c r="IN21" s="64"/>
      <c r="IO21" s="64"/>
      <c r="IP21" s="64"/>
      <c r="IR21" s="64"/>
      <c r="IS21" s="64"/>
      <c r="IT21" s="64"/>
      <c r="IV21" s="115"/>
    </row>
    <row r="22" spans="1:256" ht="17.25" customHeight="1">
      <c r="A22" s="124" t="s">
        <v>677</v>
      </c>
      <c r="B22" s="125"/>
      <c r="C22" s="125"/>
      <c r="D22" s="420" t="s">
        <v>70</v>
      </c>
      <c r="E22" s="420"/>
      <c r="F22" s="14"/>
      <c r="G22" s="14"/>
      <c r="H22" s="14"/>
      <c r="I22" s="14"/>
      <c r="J22" s="126"/>
      <c r="K22" s="372"/>
      <c r="L22" s="13"/>
      <c r="M22" s="14"/>
      <c r="N22" s="59"/>
      <c r="O22" s="127"/>
    </row>
    <row r="23" spans="1:256" ht="24.6" customHeight="1">
      <c r="A23" s="421" t="s">
        <v>691</v>
      </c>
      <c r="B23" s="419"/>
      <c r="C23" s="419"/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22"/>
      <c r="O23" s="1"/>
    </row>
    <row r="24" spans="1:256" s="88" customFormat="1" ht="24.75" customHeight="1">
      <c r="A24" s="369" t="s">
        <v>678</v>
      </c>
      <c r="B24" s="371" t="s">
        <v>692</v>
      </c>
      <c r="C24" s="370">
        <v>24</v>
      </c>
      <c r="D24" s="373" t="s">
        <v>71</v>
      </c>
      <c r="E24" s="371"/>
      <c r="F24" s="371">
        <v>17</v>
      </c>
      <c r="G24" s="371">
        <v>4</v>
      </c>
      <c r="H24" s="371"/>
      <c r="I24" s="371">
        <v>2</v>
      </c>
      <c r="J24" s="371">
        <f>F24+G24+I24</f>
        <v>23</v>
      </c>
      <c r="K24" s="372"/>
      <c r="L24" s="371">
        <v>3401220</v>
      </c>
      <c r="M24" s="371">
        <f t="shared" ref="M24:M35" si="2">C24*J24</f>
        <v>552</v>
      </c>
      <c r="N24" s="371"/>
      <c r="O24" s="127"/>
      <c r="P24" s="115"/>
      <c r="Q24" s="64"/>
      <c r="R24" s="374"/>
      <c r="S24" s="115"/>
      <c r="T24" s="64"/>
      <c r="U24" s="64"/>
      <c r="V24" s="64"/>
      <c r="W24" s="64"/>
      <c r="X24" s="64"/>
      <c r="Y24" s="64"/>
      <c r="AA24" s="64"/>
      <c r="AB24" s="64"/>
      <c r="AC24" s="64"/>
      <c r="AE24" s="115"/>
      <c r="AF24" s="64"/>
      <c r="AG24" s="374"/>
      <c r="AH24" s="115"/>
      <c r="AI24" s="64"/>
      <c r="AJ24" s="64"/>
      <c r="AK24" s="64"/>
      <c r="AL24" s="64"/>
      <c r="AM24" s="64"/>
      <c r="AN24" s="64"/>
      <c r="AP24" s="64"/>
      <c r="AQ24" s="64"/>
      <c r="AR24" s="64"/>
      <c r="AT24" s="115"/>
      <c r="AU24" s="64"/>
      <c r="AV24" s="374"/>
      <c r="AW24" s="115"/>
      <c r="AX24" s="64"/>
      <c r="AY24" s="64"/>
      <c r="AZ24" s="64"/>
      <c r="BA24" s="64"/>
      <c r="BB24" s="64"/>
      <c r="BC24" s="64"/>
      <c r="BE24" s="64"/>
      <c r="BF24" s="64"/>
      <c r="BG24" s="64"/>
      <c r="BI24" s="115"/>
      <c r="BJ24" s="64"/>
      <c r="BK24" s="374"/>
      <c r="BL24" s="115"/>
      <c r="BM24" s="64"/>
      <c r="BN24" s="64"/>
      <c r="BO24" s="64"/>
      <c r="BP24" s="64"/>
      <c r="BQ24" s="64"/>
      <c r="BR24" s="64"/>
      <c r="BT24" s="64"/>
      <c r="BU24" s="64"/>
      <c r="BV24" s="64"/>
      <c r="BX24" s="115"/>
      <c r="BY24" s="64"/>
      <c r="BZ24" s="374"/>
      <c r="CA24" s="115"/>
      <c r="CB24" s="64"/>
      <c r="CC24" s="64"/>
      <c r="CD24" s="64"/>
      <c r="CE24" s="64"/>
      <c r="CF24" s="64"/>
      <c r="CG24" s="64"/>
      <c r="CI24" s="64"/>
      <c r="CJ24" s="64"/>
      <c r="CK24" s="64"/>
      <c r="CM24" s="115"/>
      <c r="CN24" s="64"/>
      <c r="CO24" s="374"/>
      <c r="CP24" s="115"/>
      <c r="CQ24" s="64"/>
      <c r="CR24" s="64"/>
      <c r="CS24" s="64"/>
      <c r="CT24" s="64"/>
      <c r="CU24" s="64"/>
      <c r="CV24" s="64"/>
      <c r="CX24" s="64"/>
      <c r="CY24" s="64"/>
      <c r="CZ24" s="64"/>
      <c r="DB24" s="115"/>
      <c r="DC24" s="64"/>
      <c r="DD24" s="374"/>
      <c r="DE24" s="115"/>
      <c r="DF24" s="64"/>
      <c r="DG24" s="64"/>
      <c r="DH24" s="64"/>
      <c r="DI24" s="64"/>
      <c r="DJ24" s="64"/>
      <c r="DK24" s="64"/>
      <c r="DM24" s="64"/>
      <c r="DN24" s="64"/>
      <c r="DO24" s="64"/>
      <c r="DQ24" s="115"/>
      <c r="DR24" s="64"/>
      <c r="DS24" s="374"/>
      <c r="DT24" s="115"/>
      <c r="DU24" s="64"/>
      <c r="DV24" s="64"/>
      <c r="DW24" s="64"/>
      <c r="DX24" s="64"/>
      <c r="DY24" s="64"/>
      <c r="DZ24" s="64"/>
      <c r="EB24" s="64"/>
      <c r="EC24" s="64"/>
      <c r="ED24" s="64"/>
      <c r="EF24" s="115"/>
      <c r="EG24" s="64"/>
      <c r="EH24" s="374"/>
      <c r="EI24" s="115"/>
      <c r="EJ24" s="64"/>
      <c r="EK24" s="64"/>
      <c r="EL24" s="64"/>
      <c r="EM24" s="64"/>
      <c r="EN24" s="64"/>
      <c r="EO24" s="64"/>
      <c r="EQ24" s="64"/>
      <c r="ER24" s="64"/>
      <c r="ES24" s="64"/>
      <c r="EU24" s="115"/>
      <c r="EV24" s="64"/>
      <c r="EW24" s="374"/>
      <c r="EX24" s="115"/>
      <c r="EY24" s="64"/>
      <c r="EZ24" s="64"/>
      <c r="FA24" s="64"/>
      <c r="FB24" s="64"/>
      <c r="FC24" s="64"/>
      <c r="FD24" s="64"/>
      <c r="FF24" s="64"/>
      <c r="FG24" s="64"/>
      <c r="FH24" s="64"/>
      <c r="FJ24" s="115"/>
      <c r="FK24" s="64"/>
      <c r="FL24" s="374"/>
      <c r="FM24" s="115"/>
      <c r="FN24" s="64"/>
      <c r="FO24" s="64"/>
      <c r="FP24" s="64"/>
      <c r="FQ24" s="64"/>
      <c r="FR24" s="64"/>
      <c r="FS24" s="64"/>
      <c r="FU24" s="64"/>
      <c r="FV24" s="64"/>
      <c r="FW24" s="64"/>
      <c r="FY24" s="115"/>
      <c r="FZ24" s="64"/>
      <c r="GA24" s="374"/>
      <c r="GB24" s="115"/>
      <c r="GC24" s="64"/>
      <c r="GD24" s="64"/>
      <c r="GE24" s="64"/>
      <c r="GF24" s="64"/>
      <c r="GG24" s="64"/>
      <c r="GH24" s="64"/>
      <c r="GJ24" s="64"/>
      <c r="GK24" s="64"/>
      <c r="GL24" s="64"/>
      <c r="GN24" s="115"/>
      <c r="GO24" s="64"/>
      <c r="GP24" s="374"/>
      <c r="GQ24" s="115"/>
      <c r="GR24" s="64"/>
      <c r="GS24" s="64"/>
      <c r="GT24" s="64"/>
      <c r="GU24" s="64"/>
      <c r="GV24" s="64"/>
      <c r="GW24" s="64"/>
      <c r="GY24" s="64"/>
      <c r="GZ24" s="64"/>
      <c r="HA24" s="64"/>
      <c r="HC24" s="115"/>
      <c r="HD24" s="64"/>
      <c r="HE24" s="374"/>
      <c r="HF24" s="115"/>
      <c r="HG24" s="64"/>
      <c r="HH24" s="64"/>
      <c r="HI24" s="64"/>
      <c r="HJ24" s="64"/>
      <c r="HK24" s="64"/>
      <c r="HL24" s="64"/>
      <c r="HN24" s="64"/>
      <c r="HO24" s="64"/>
      <c r="HP24" s="64"/>
      <c r="HR24" s="115"/>
      <c r="HS24" s="64"/>
      <c r="HT24" s="374"/>
      <c r="HU24" s="115"/>
      <c r="HV24" s="64"/>
      <c r="HW24" s="64"/>
      <c r="HX24" s="64"/>
      <c r="HY24" s="64"/>
      <c r="HZ24" s="64"/>
      <c r="IA24" s="64"/>
      <c r="IC24" s="64"/>
      <c r="ID24" s="64"/>
      <c r="IE24" s="64"/>
      <c r="IG24" s="115"/>
      <c r="IH24" s="64"/>
      <c r="II24" s="374"/>
      <c r="IJ24" s="115"/>
      <c r="IK24" s="64"/>
      <c r="IL24" s="64"/>
      <c r="IM24" s="64"/>
      <c r="IN24" s="64"/>
      <c r="IO24" s="64"/>
      <c r="IP24" s="64"/>
      <c r="IR24" s="64"/>
      <c r="IS24" s="64"/>
      <c r="IT24" s="64"/>
      <c r="IV24" s="115"/>
    </row>
    <row r="25" spans="1:256" s="88" customFormat="1" ht="24.75" customHeight="1">
      <c r="A25" s="369" t="s">
        <v>678</v>
      </c>
      <c r="B25" s="371" t="s">
        <v>693</v>
      </c>
      <c r="C25" s="370">
        <v>18</v>
      </c>
      <c r="D25" s="373" t="s">
        <v>71</v>
      </c>
      <c r="E25" s="371"/>
      <c r="F25" s="371">
        <v>17</v>
      </c>
      <c r="G25" s="371">
        <v>4</v>
      </c>
      <c r="H25" s="371"/>
      <c r="I25" s="371">
        <v>2</v>
      </c>
      <c r="J25" s="371">
        <f t="shared" ref="J25:J35" si="3">F25+G25+I25</f>
        <v>23</v>
      </c>
      <c r="K25" s="372"/>
      <c r="L25" s="371">
        <v>3401220</v>
      </c>
      <c r="M25" s="371">
        <f t="shared" si="2"/>
        <v>414</v>
      </c>
      <c r="N25" s="371"/>
      <c r="O25" s="127"/>
      <c r="P25" s="115"/>
      <c r="Q25" s="64"/>
      <c r="R25" s="374"/>
      <c r="S25" s="115"/>
      <c r="T25" s="64"/>
      <c r="U25" s="64"/>
      <c r="V25" s="64"/>
      <c r="W25" s="64"/>
      <c r="X25" s="64"/>
      <c r="Y25" s="64"/>
      <c r="AA25" s="64"/>
      <c r="AB25" s="64"/>
      <c r="AC25" s="64"/>
      <c r="AE25" s="115"/>
      <c r="AF25" s="64"/>
      <c r="AG25" s="374"/>
      <c r="AH25" s="115"/>
      <c r="AI25" s="64"/>
      <c r="AJ25" s="64"/>
      <c r="AK25" s="64"/>
      <c r="AL25" s="64"/>
      <c r="AM25" s="64"/>
      <c r="AN25" s="64"/>
      <c r="AP25" s="64"/>
      <c r="AQ25" s="64"/>
      <c r="AR25" s="64"/>
      <c r="AT25" s="115"/>
      <c r="AU25" s="64"/>
      <c r="AV25" s="374"/>
      <c r="AW25" s="115"/>
      <c r="AX25" s="64"/>
      <c r="AY25" s="64"/>
      <c r="AZ25" s="64"/>
      <c r="BA25" s="64"/>
      <c r="BB25" s="64"/>
      <c r="BC25" s="64"/>
      <c r="BE25" s="64"/>
      <c r="BF25" s="64"/>
      <c r="BG25" s="64"/>
      <c r="BI25" s="115"/>
      <c r="BJ25" s="64"/>
      <c r="BK25" s="374"/>
      <c r="BL25" s="115"/>
      <c r="BM25" s="64"/>
      <c r="BN25" s="64"/>
      <c r="BO25" s="64"/>
      <c r="BP25" s="64"/>
      <c r="BQ25" s="64"/>
      <c r="BR25" s="64"/>
      <c r="BT25" s="64"/>
      <c r="BU25" s="64"/>
      <c r="BV25" s="64"/>
      <c r="BX25" s="115"/>
      <c r="BY25" s="64"/>
      <c r="BZ25" s="374"/>
      <c r="CA25" s="115"/>
      <c r="CB25" s="64"/>
      <c r="CC25" s="64"/>
      <c r="CD25" s="64"/>
      <c r="CE25" s="64"/>
      <c r="CF25" s="64"/>
      <c r="CG25" s="64"/>
      <c r="CI25" s="64"/>
      <c r="CJ25" s="64"/>
      <c r="CK25" s="64"/>
      <c r="CM25" s="115"/>
      <c r="CN25" s="64"/>
      <c r="CO25" s="374"/>
      <c r="CP25" s="115"/>
      <c r="CQ25" s="64"/>
      <c r="CR25" s="64"/>
      <c r="CS25" s="64"/>
      <c r="CT25" s="64"/>
      <c r="CU25" s="64"/>
      <c r="CV25" s="64"/>
      <c r="CX25" s="64"/>
      <c r="CY25" s="64"/>
      <c r="CZ25" s="64"/>
      <c r="DB25" s="115"/>
      <c r="DC25" s="64"/>
      <c r="DD25" s="374"/>
      <c r="DE25" s="115"/>
      <c r="DF25" s="64"/>
      <c r="DG25" s="64"/>
      <c r="DH25" s="64"/>
      <c r="DI25" s="64"/>
      <c r="DJ25" s="64"/>
      <c r="DK25" s="64"/>
      <c r="DM25" s="64"/>
      <c r="DN25" s="64"/>
      <c r="DO25" s="64"/>
      <c r="DQ25" s="115"/>
      <c r="DR25" s="64"/>
      <c r="DS25" s="374"/>
      <c r="DT25" s="115"/>
      <c r="DU25" s="64"/>
      <c r="DV25" s="64"/>
      <c r="DW25" s="64"/>
      <c r="DX25" s="64"/>
      <c r="DY25" s="64"/>
      <c r="DZ25" s="64"/>
      <c r="EB25" s="64"/>
      <c r="EC25" s="64"/>
      <c r="ED25" s="64"/>
      <c r="EF25" s="115"/>
      <c r="EG25" s="64"/>
      <c r="EH25" s="374"/>
      <c r="EI25" s="115"/>
      <c r="EJ25" s="64"/>
      <c r="EK25" s="64"/>
      <c r="EL25" s="64"/>
      <c r="EM25" s="64"/>
      <c r="EN25" s="64"/>
      <c r="EO25" s="64"/>
      <c r="EQ25" s="64"/>
      <c r="ER25" s="64"/>
      <c r="ES25" s="64"/>
      <c r="EU25" s="115"/>
      <c r="EV25" s="64"/>
      <c r="EW25" s="374"/>
      <c r="EX25" s="115"/>
      <c r="EY25" s="64"/>
      <c r="EZ25" s="64"/>
      <c r="FA25" s="64"/>
      <c r="FB25" s="64"/>
      <c r="FC25" s="64"/>
      <c r="FD25" s="64"/>
      <c r="FF25" s="64"/>
      <c r="FG25" s="64"/>
      <c r="FH25" s="64"/>
      <c r="FJ25" s="115"/>
      <c r="FK25" s="64"/>
      <c r="FL25" s="374"/>
      <c r="FM25" s="115"/>
      <c r="FN25" s="64"/>
      <c r="FO25" s="64"/>
      <c r="FP25" s="64"/>
      <c r="FQ25" s="64"/>
      <c r="FR25" s="64"/>
      <c r="FS25" s="64"/>
      <c r="FU25" s="64"/>
      <c r="FV25" s="64"/>
      <c r="FW25" s="64"/>
      <c r="FY25" s="115"/>
      <c r="FZ25" s="64"/>
      <c r="GA25" s="374"/>
      <c r="GB25" s="115"/>
      <c r="GC25" s="64"/>
      <c r="GD25" s="64"/>
      <c r="GE25" s="64"/>
      <c r="GF25" s="64"/>
      <c r="GG25" s="64"/>
      <c r="GH25" s="64"/>
      <c r="GJ25" s="64"/>
      <c r="GK25" s="64"/>
      <c r="GL25" s="64"/>
      <c r="GN25" s="115"/>
      <c r="GO25" s="64"/>
      <c r="GP25" s="374"/>
      <c r="GQ25" s="115"/>
      <c r="GR25" s="64"/>
      <c r="GS25" s="64"/>
      <c r="GT25" s="64"/>
      <c r="GU25" s="64"/>
      <c r="GV25" s="64"/>
      <c r="GW25" s="64"/>
      <c r="GY25" s="64"/>
      <c r="GZ25" s="64"/>
      <c r="HA25" s="64"/>
      <c r="HC25" s="115"/>
      <c r="HD25" s="64"/>
      <c r="HE25" s="374"/>
      <c r="HF25" s="115"/>
      <c r="HG25" s="64"/>
      <c r="HH25" s="64"/>
      <c r="HI25" s="64"/>
      <c r="HJ25" s="64"/>
      <c r="HK25" s="64"/>
      <c r="HL25" s="64"/>
      <c r="HN25" s="64"/>
      <c r="HO25" s="64"/>
      <c r="HP25" s="64"/>
      <c r="HR25" s="115"/>
      <c r="HS25" s="64"/>
      <c r="HT25" s="374"/>
      <c r="HU25" s="115"/>
      <c r="HV25" s="64"/>
      <c r="HW25" s="64"/>
      <c r="HX25" s="64"/>
      <c r="HY25" s="64"/>
      <c r="HZ25" s="64"/>
      <c r="IA25" s="64"/>
      <c r="IC25" s="64"/>
      <c r="ID25" s="64"/>
      <c r="IE25" s="64"/>
      <c r="IG25" s="115"/>
      <c r="IH25" s="64"/>
      <c r="II25" s="374"/>
      <c r="IJ25" s="115"/>
      <c r="IK25" s="64"/>
      <c r="IL25" s="64"/>
      <c r="IM25" s="64"/>
      <c r="IN25" s="64"/>
      <c r="IO25" s="64"/>
      <c r="IP25" s="64"/>
      <c r="IR25" s="64"/>
      <c r="IS25" s="64"/>
      <c r="IT25" s="64"/>
      <c r="IV25" s="115"/>
    </row>
    <row r="26" spans="1:256" s="88" customFormat="1" ht="24.75" customHeight="1">
      <c r="A26" s="369" t="s">
        <v>678</v>
      </c>
      <c r="B26" s="371" t="s">
        <v>694</v>
      </c>
      <c r="C26" s="370">
        <v>24</v>
      </c>
      <c r="D26" s="373" t="s">
        <v>69</v>
      </c>
      <c r="E26" s="371"/>
      <c r="F26" s="371">
        <v>17</v>
      </c>
      <c r="G26" s="371">
        <v>4</v>
      </c>
      <c r="H26" s="371"/>
      <c r="I26" s="371">
        <v>2</v>
      </c>
      <c r="J26" s="371">
        <f t="shared" si="3"/>
        <v>23</v>
      </c>
      <c r="K26" s="372"/>
      <c r="L26" s="371">
        <v>3401220</v>
      </c>
      <c r="M26" s="371">
        <f t="shared" si="2"/>
        <v>552</v>
      </c>
      <c r="N26" s="371"/>
      <c r="O26" s="127"/>
      <c r="P26" s="115"/>
      <c r="Q26" s="64"/>
      <c r="R26" s="374"/>
      <c r="S26" s="115"/>
      <c r="T26" s="64"/>
      <c r="U26" s="64"/>
      <c r="V26" s="64"/>
      <c r="W26" s="64"/>
      <c r="X26" s="64"/>
      <c r="Y26" s="64"/>
      <c r="AA26" s="64"/>
      <c r="AB26" s="64"/>
      <c r="AC26" s="64"/>
      <c r="AE26" s="115"/>
      <c r="AF26" s="64"/>
      <c r="AG26" s="374"/>
      <c r="AH26" s="115"/>
      <c r="AI26" s="64"/>
      <c r="AJ26" s="64"/>
      <c r="AK26" s="64"/>
      <c r="AL26" s="64"/>
      <c r="AM26" s="64"/>
      <c r="AN26" s="64"/>
      <c r="AP26" s="64"/>
      <c r="AQ26" s="64"/>
      <c r="AR26" s="64"/>
      <c r="AT26" s="115"/>
      <c r="AU26" s="64"/>
      <c r="AV26" s="374"/>
      <c r="AW26" s="115"/>
      <c r="AX26" s="64"/>
      <c r="AY26" s="64"/>
      <c r="AZ26" s="64"/>
      <c r="BA26" s="64"/>
      <c r="BB26" s="64"/>
      <c r="BC26" s="64"/>
      <c r="BE26" s="64"/>
      <c r="BF26" s="64"/>
      <c r="BG26" s="64"/>
      <c r="BI26" s="115"/>
      <c r="BJ26" s="64"/>
      <c r="BK26" s="374"/>
      <c r="BL26" s="115"/>
      <c r="BM26" s="64"/>
      <c r="BN26" s="64"/>
      <c r="BO26" s="64"/>
      <c r="BP26" s="64"/>
      <c r="BQ26" s="64"/>
      <c r="BR26" s="64"/>
      <c r="BT26" s="64"/>
      <c r="BU26" s="64"/>
      <c r="BV26" s="64"/>
      <c r="BX26" s="115"/>
      <c r="BY26" s="64"/>
      <c r="BZ26" s="374"/>
      <c r="CA26" s="115"/>
      <c r="CB26" s="64"/>
      <c r="CC26" s="64"/>
      <c r="CD26" s="64"/>
      <c r="CE26" s="64"/>
      <c r="CF26" s="64"/>
      <c r="CG26" s="64"/>
      <c r="CI26" s="64"/>
      <c r="CJ26" s="64"/>
      <c r="CK26" s="64"/>
      <c r="CM26" s="115"/>
      <c r="CN26" s="64"/>
      <c r="CO26" s="374"/>
      <c r="CP26" s="115"/>
      <c r="CQ26" s="64"/>
      <c r="CR26" s="64"/>
      <c r="CS26" s="64"/>
      <c r="CT26" s="64"/>
      <c r="CU26" s="64"/>
      <c r="CV26" s="64"/>
      <c r="CX26" s="64"/>
      <c r="CY26" s="64"/>
      <c r="CZ26" s="64"/>
      <c r="DB26" s="115"/>
      <c r="DC26" s="64"/>
      <c r="DD26" s="374"/>
      <c r="DE26" s="115"/>
      <c r="DF26" s="64"/>
      <c r="DG26" s="64"/>
      <c r="DH26" s="64"/>
      <c r="DI26" s="64"/>
      <c r="DJ26" s="64"/>
      <c r="DK26" s="64"/>
      <c r="DM26" s="64"/>
      <c r="DN26" s="64"/>
      <c r="DO26" s="64"/>
      <c r="DQ26" s="115"/>
      <c r="DR26" s="64"/>
      <c r="DS26" s="374"/>
      <c r="DT26" s="115"/>
      <c r="DU26" s="64"/>
      <c r="DV26" s="64"/>
      <c r="DW26" s="64"/>
      <c r="DX26" s="64"/>
      <c r="DY26" s="64"/>
      <c r="DZ26" s="64"/>
      <c r="EB26" s="64"/>
      <c r="EC26" s="64"/>
      <c r="ED26" s="64"/>
      <c r="EF26" s="115"/>
      <c r="EG26" s="64"/>
      <c r="EH26" s="374"/>
      <c r="EI26" s="115"/>
      <c r="EJ26" s="64"/>
      <c r="EK26" s="64"/>
      <c r="EL26" s="64"/>
      <c r="EM26" s="64"/>
      <c r="EN26" s="64"/>
      <c r="EO26" s="64"/>
      <c r="EQ26" s="64"/>
      <c r="ER26" s="64"/>
      <c r="ES26" s="64"/>
      <c r="EU26" s="115"/>
      <c r="EV26" s="64"/>
      <c r="EW26" s="374"/>
      <c r="EX26" s="115"/>
      <c r="EY26" s="64"/>
      <c r="EZ26" s="64"/>
      <c r="FA26" s="64"/>
      <c r="FB26" s="64"/>
      <c r="FC26" s="64"/>
      <c r="FD26" s="64"/>
      <c r="FF26" s="64"/>
      <c r="FG26" s="64"/>
      <c r="FH26" s="64"/>
      <c r="FJ26" s="115"/>
      <c r="FK26" s="64"/>
      <c r="FL26" s="374"/>
      <c r="FM26" s="115"/>
      <c r="FN26" s="64"/>
      <c r="FO26" s="64"/>
      <c r="FP26" s="64"/>
      <c r="FQ26" s="64"/>
      <c r="FR26" s="64"/>
      <c r="FS26" s="64"/>
      <c r="FU26" s="64"/>
      <c r="FV26" s="64"/>
      <c r="FW26" s="64"/>
      <c r="FY26" s="115"/>
      <c r="FZ26" s="64"/>
      <c r="GA26" s="374"/>
      <c r="GB26" s="115"/>
      <c r="GC26" s="64"/>
      <c r="GD26" s="64"/>
      <c r="GE26" s="64"/>
      <c r="GF26" s="64"/>
      <c r="GG26" s="64"/>
      <c r="GH26" s="64"/>
      <c r="GJ26" s="64"/>
      <c r="GK26" s="64"/>
      <c r="GL26" s="64"/>
      <c r="GN26" s="115"/>
      <c r="GO26" s="64"/>
      <c r="GP26" s="374"/>
      <c r="GQ26" s="115"/>
      <c r="GR26" s="64"/>
      <c r="GS26" s="64"/>
      <c r="GT26" s="64"/>
      <c r="GU26" s="64"/>
      <c r="GV26" s="64"/>
      <c r="GW26" s="64"/>
      <c r="GY26" s="64"/>
      <c r="GZ26" s="64"/>
      <c r="HA26" s="64"/>
      <c r="HC26" s="115"/>
      <c r="HD26" s="64"/>
      <c r="HE26" s="374"/>
      <c r="HF26" s="115"/>
      <c r="HG26" s="64"/>
      <c r="HH26" s="64"/>
      <c r="HI26" s="64"/>
      <c r="HJ26" s="64"/>
      <c r="HK26" s="64"/>
      <c r="HL26" s="64"/>
      <c r="HN26" s="64"/>
      <c r="HO26" s="64"/>
      <c r="HP26" s="64"/>
      <c r="HR26" s="115"/>
      <c r="HS26" s="64"/>
      <c r="HT26" s="374"/>
      <c r="HU26" s="115"/>
      <c r="HV26" s="64"/>
      <c r="HW26" s="64"/>
      <c r="HX26" s="64"/>
      <c r="HY26" s="64"/>
      <c r="HZ26" s="64"/>
      <c r="IA26" s="64"/>
      <c r="IC26" s="64"/>
      <c r="ID26" s="64"/>
      <c r="IE26" s="64"/>
      <c r="IG26" s="115"/>
      <c r="IH26" s="64"/>
      <c r="II26" s="374"/>
      <c r="IJ26" s="115"/>
      <c r="IK26" s="64"/>
      <c r="IL26" s="64"/>
      <c r="IM26" s="64"/>
      <c r="IN26" s="64"/>
      <c r="IO26" s="64"/>
      <c r="IP26" s="64"/>
      <c r="IR26" s="64"/>
      <c r="IS26" s="64"/>
      <c r="IT26" s="64"/>
      <c r="IV26" s="115"/>
    </row>
    <row r="27" spans="1:256" s="88" customFormat="1" ht="24.75" customHeight="1">
      <c r="A27" s="369" t="s">
        <v>678</v>
      </c>
      <c r="B27" s="371" t="s">
        <v>695</v>
      </c>
      <c r="C27" s="370">
        <v>24</v>
      </c>
      <c r="D27" s="373" t="s">
        <v>69</v>
      </c>
      <c r="E27" s="371"/>
      <c r="F27" s="371">
        <v>17</v>
      </c>
      <c r="G27" s="371">
        <v>4</v>
      </c>
      <c r="H27" s="371"/>
      <c r="I27" s="371">
        <v>2</v>
      </c>
      <c r="J27" s="371">
        <f t="shared" si="3"/>
        <v>23</v>
      </c>
      <c r="K27" s="372"/>
      <c r="L27" s="371">
        <v>3401220</v>
      </c>
      <c r="M27" s="371">
        <f t="shared" si="2"/>
        <v>552</v>
      </c>
      <c r="N27" s="371"/>
      <c r="O27" s="127"/>
      <c r="P27" s="115"/>
      <c r="Q27" s="64"/>
      <c r="R27" s="374"/>
      <c r="S27" s="115"/>
      <c r="T27" s="64"/>
      <c r="U27" s="64"/>
      <c r="V27" s="64"/>
      <c r="W27" s="64"/>
      <c r="X27" s="64"/>
      <c r="Y27" s="64"/>
      <c r="AA27" s="64"/>
      <c r="AB27" s="64"/>
      <c r="AC27" s="64"/>
      <c r="AE27" s="115"/>
      <c r="AF27" s="64"/>
      <c r="AG27" s="374"/>
      <c r="AH27" s="115"/>
      <c r="AI27" s="64"/>
      <c r="AJ27" s="64"/>
      <c r="AK27" s="64"/>
      <c r="AL27" s="64"/>
      <c r="AM27" s="64"/>
      <c r="AN27" s="64"/>
      <c r="AP27" s="64"/>
      <c r="AQ27" s="64"/>
      <c r="AR27" s="64"/>
      <c r="AT27" s="115"/>
      <c r="AU27" s="64"/>
      <c r="AV27" s="374"/>
      <c r="AW27" s="115"/>
      <c r="AX27" s="64"/>
      <c r="AY27" s="64"/>
      <c r="AZ27" s="64"/>
      <c r="BA27" s="64"/>
      <c r="BB27" s="64"/>
      <c r="BC27" s="64"/>
      <c r="BE27" s="64"/>
      <c r="BF27" s="64"/>
      <c r="BG27" s="64"/>
      <c r="BI27" s="115"/>
      <c r="BJ27" s="64"/>
      <c r="BK27" s="374"/>
      <c r="BL27" s="115"/>
      <c r="BM27" s="64"/>
      <c r="BN27" s="64"/>
      <c r="BO27" s="64"/>
      <c r="BP27" s="64"/>
      <c r="BQ27" s="64"/>
      <c r="BR27" s="64"/>
      <c r="BT27" s="64"/>
      <c r="BU27" s="64"/>
      <c r="BV27" s="64"/>
      <c r="BX27" s="115"/>
      <c r="BY27" s="64"/>
      <c r="BZ27" s="374"/>
      <c r="CA27" s="115"/>
      <c r="CB27" s="64"/>
      <c r="CC27" s="64"/>
      <c r="CD27" s="64"/>
      <c r="CE27" s="64"/>
      <c r="CF27" s="64"/>
      <c r="CG27" s="64"/>
      <c r="CI27" s="64"/>
      <c r="CJ27" s="64"/>
      <c r="CK27" s="64"/>
      <c r="CM27" s="115"/>
      <c r="CN27" s="64"/>
      <c r="CO27" s="374"/>
      <c r="CP27" s="115"/>
      <c r="CQ27" s="64"/>
      <c r="CR27" s="64"/>
      <c r="CS27" s="64"/>
      <c r="CT27" s="64"/>
      <c r="CU27" s="64"/>
      <c r="CV27" s="64"/>
      <c r="CX27" s="64"/>
      <c r="CY27" s="64"/>
      <c r="CZ27" s="64"/>
      <c r="DB27" s="115"/>
      <c r="DC27" s="64"/>
      <c r="DD27" s="374"/>
      <c r="DE27" s="115"/>
      <c r="DF27" s="64"/>
      <c r="DG27" s="64"/>
      <c r="DH27" s="64"/>
      <c r="DI27" s="64"/>
      <c r="DJ27" s="64"/>
      <c r="DK27" s="64"/>
      <c r="DM27" s="64"/>
      <c r="DN27" s="64"/>
      <c r="DO27" s="64"/>
      <c r="DQ27" s="115"/>
      <c r="DR27" s="64"/>
      <c r="DS27" s="374"/>
      <c r="DT27" s="115"/>
      <c r="DU27" s="64"/>
      <c r="DV27" s="64"/>
      <c r="DW27" s="64"/>
      <c r="DX27" s="64"/>
      <c r="DY27" s="64"/>
      <c r="DZ27" s="64"/>
      <c r="EB27" s="64"/>
      <c r="EC27" s="64"/>
      <c r="ED27" s="64"/>
      <c r="EF27" s="115"/>
      <c r="EG27" s="64"/>
      <c r="EH27" s="374"/>
      <c r="EI27" s="115"/>
      <c r="EJ27" s="64"/>
      <c r="EK27" s="64"/>
      <c r="EL27" s="64"/>
      <c r="EM27" s="64"/>
      <c r="EN27" s="64"/>
      <c r="EO27" s="64"/>
      <c r="EQ27" s="64"/>
      <c r="ER27" s="64"/>
      <c r="ES27" s="64"/>
      <c r="EU27" s="115"/>
      <c r="EV27" s="64"/>
      <c r="EW27" s="374"/>
      <c r="EX27" s="115"/>
      <c r="EY27" s="64"/>
      <c r="EZ27" s="64"/>
      <c r="FA27" s="64"/>
      <c r="FB27" s="64"/>
      <c r="FC27" s="64"/>
      <c r="FD27" s="64"/>
      <c r="FF27" s="64"/>
      <c r="FG27" s="64"/>
      <c r="FH27" s="64"/>
      <c r="FJ27" s="115"/>
      <c r="FK27" s="64"/>
      <c r="FL27" s="374"/>
      <c r="FM27" s="115"/>
      <c r="FN27" s="64"/>
      <c r="FO27" s="64"/>
      <c r="FP27" s="64"/>
      <c r="FQ27" s="64"/>
      <c r="FR27" s="64"/>
      <c r="FS27" s="64"/>
      <c r="FU27" s="64"/>
      <c r="FV27" s="64"/>
      <c r="FW27" s="64"/>
      <c r="FY27" s="115"/>
      <c r="FZ27" s="64"/>
      <c r="GA27" s="374"/>
      <c r="GB27" s="115"/>
      <c r="GC27" s="64"/>
      <c r="GD27" s="64"/>
      <c r="GE27" s="64"/>
      <c r="GF27" s="64"/>
      <c r="GG27" s="64"/>
      <c r="GH27" s="64"/>
      <c r="GJ27" s="64"/>
      <c r="GK27" s="64"/>
      <c r="GL27" s="64"/>
      <c r="GN27" s="115"/>
      <c r="GO27" s="64"/>
      <c r="GP27" s="374"/>
      <c r="GQ27" s="115"/>
      <c r="GR27" s="64"/>
      <c r="GS27" s="64"/>
      <c r="GT27" s="64"/>
      <c r="GU27" s="64"/>
      <c r="GV27" s="64"/>
      <c r="GW27" s="64"/>
      <c r="GY27" s="64"/>
      <c r="GZ27" s="64"/>
      <c r="HA27" s="64"/>
      <c r="HC27" s="115"/>
      <c r="HD27" s="64"/>
      <c r="HE27" s="374"/>
      <c r="HF27" s="115"/>
      <c r="HG27" s="64"/>
      <c r="HH27" s="64"/>
      <c r="HI27" s="64"/>
      <c r="HJ27" s="64"/>
      <c r="HK27" s="64"/>
      <c r="HL27" s="64"/>
      <c r="HN27" s="64"/>
      <c r="HO27" s="64"/>
      <c r="HP27" s="64"/>
      <c r="HR27" s="115"/>
      <c r="HS27" s="64"/>
      <c r="HT27" s="374"/>
      <c r="HU27" s="115"/>
      <c r="HV27" s="64"/>
      <c r="HW27" s="64"/>
      <c r="HX27" s="64"/>
      <c r="HY27" s="64"/>
      <c r="HZ27" s="64"/>
      <c r="IA27" s="64"/>
      <c r="IC27" s="64"/>
      <c r="ID27" s="64"/>
      <c r="IE27" s="64"/>
      <c r="IG27" s="115"/>
      <c r="IH27" s="64"/>
      <c r="II27" s="374"/>
      <c r="IJ27" s="115"/>
      <c r="IK27" s="64"/>
      <c r="IL27" s="64"/>
      <c r="IM27" s="64"/>
      <c r="IN27" s="64"/>
      <c r="IO27" s="64"/>
      <c r="IP27" s="64"/>
      <c r="IR27" s="64"/>
      <c r="IS27" s="64"/>
      <c r="IT27" s="64"/>
      <c r="IV27" s="115"/>
    </row>
    <row r="28" spans="1:256" s="88" customFormat="1" ht="24.75" customHeight="1">
      <c r="A28" s="369" t="s">
        <v>678</v>
      </c>
      <c r="B28" s="371" t="s">
        <v>696</v>
      </c>
      <c r="C28" s="370">
        <v>18</v>
      </c>
      <c r="D28" s="373" t="s">
        <v>69</v>
      </c>
      <c r="E28" s="371"/>
      <c r="F28" s="371">
        <v>17</v>
      </c>
      <c r="G28" s="371">
        <v>4</v>
      </c>
      <c r="H28" s="371"/>
      <c r="I28" s="371">
        <v>2</v>
      </c>
      <c r="J28" s="371">
        <f t="shared" si="3"/>
        <v>23</v>
      </c>
      <c r="K28" s="372"/>
      <c r="L28" s="371">
        <v>3401220</v>
      </c>
      <c r="M28" s="371">
        <f t="shared" si="2"/>
        <v>414</v>
      </c>
      <c r="N28" s="371"/>
      <c r="O28" s="127"/>
      <c r="P28" s="115"/>
      <c r="Q28" s="64"/>
      <c r="R28" s="374"/>
      <c r="S28" s="115"/>
      <c r="T28" s="64"/>
      <c r="U28" s="64"/>
      <c r="V28" s="64"/>
      <c r="W28" s="64"/>
      <c r="X28" s="64"/>
      <c r="Y28" s="64"/>
      <c r="AA28" s="64"/>
      <c r="AB28" s="64"/>
      <c r="AC28" s="64"/>
      <c r="AE28" s="115"/>
      <c r="AF28" s="64"/>
      <c r="AG28" s="374"/>
      <c r="AH28" s="115"/>
      <c r="AI28" s="64"/>
      <c r="AJ28" s="64"/>
      <c r="AK28" s="64"/>
      <c r="AL28" s="64"/>
      <c r="AM28" s="64"/>
      <c r="AN28" s="64"/>
      <c r="AP28" s="64"/>
      <c r="AQ28" s="64"/>
      <c r="AR28" s="64"/>
      <c r="AT28" s="115"/>
      <c r="AU28" s="64"/>
      <c r="AV28" s="374"/>
      <c r="AW28" s="115"/>
      <c r="AX28" s="64"/>
      <c r="AY28" s="64"/>
      <c r="AZ28" s="64"/>
      <c r="BA28" s="64"/>
      <c r="BB28" s="64"/>
      <c r="BC28" s="64"/>
      <c r="BE28" s="64"/>
      <c r="BF28" s="64"/>
      <c r="BG28" s="64"/>
      <c r="BI28" s="115"/>
      <c r="BJ28" s="64"/>
      <c r="BK28" s="374"/>
      <c r="BL28" s="115"/>
      <c r="BM28" s="64"/>
      <c r="BN28" s="64"/>
      <c r="BO28" s="64"/>
      <c r="BP28" s="64"/>
      <c r="BQ28" s="64"/>
      <c r="BR28" s="64"/>
      <c r="BT28" s="64"/>
      <c r="BU28" s="64"/>
      <c r="BV28" s="64"/>
      <c r="BX28" s="115"/>
      <c r="BY28" s="64"/>
      <c r="BZ28" s="374"/>
      <c r="CA28" s="115"/>
      <c r="CB28" s="64"/>
      <c r="CC28" s="64"/>
      <c r="CD28" s="64"/>
      <c r="CE28" s="64"/>
      <c r="CF28" s="64"/>
      <c r="CG28" s="64"/>
      <c r="CI28" s="64"/>
      <c r="CJ28" s="64"/>
      <c r="CK28" s="64"/>
      <c r="CM28" s="115"/>
      <c r="CN28" s="64"/>
      <c r="CO28" s="374"/>
      <c r="CP28" s="115"/>
      <c r="CQ28" s="64"/>
      <c r="CR28" s="64"/>
      <c r="CS28" s="64"/>
      <c r="CT28" s="64"/>
      <c r="CU28" s="64"/>
      <c r="CV28" s="64"/>
      <c r="CX28" s="64"/>
      <c r="CY28" s="64"/>
      <c r="CZ28" s="64"/>
      <c r="DB28" s="115"/>
      <c r="DC28" s="64"/>
      <c r="DD28" s="374"/>
      <c r="DE28" s="115"/>
      <c r="DF28" s="64"/>
      <c r="DG28" s="64"/>
      <c r="DH28" s="64"/>
      <c r="DI28" s="64"/>
      <c r="DJ28" s="64"/>
      <c r="DK28" s="64"/>
      <c r="DM28" s="64"/>
      <c r="DN28" s="64"/>
      <c r="DO28" s="64"/>
      <c r="DQ28" s="115"/>
      <c r="DR28" s="64"/>
      <c r="DS28" s="374"/>
      <c r="DT28" s="115"/>
      <c r="DU28" s="64"/>
      <c r="DV28" s="64"/>
      <c r="DW28" s="64"/>
      <c r="DX28" s="64"/>
      <c r="DY28" s="64"/>
      <c r="DZ28" s="64"/>
      <c r="EB28" s="64"/>
      <c r="EC28" s="64"/>
      <c r="ED28" s="64"/>
      <c r="EF28" s="115"/>
      <c r="EG28" s="64"/>
      <c r="EH28" s="374"/>
      <c r="EI28" s="115"/>
      <c r="EJ28" s="64"/>
      <c r="EK28" s="64"/>
      <c r="EL28" s="64"/>
      <c r="EM28" s="64"/>
      <c r="EN28" s="64"/>
      <c r="EO28" s="64"/>
      <c r="EQ28" s="64"/>
      <c r="ER28" s="64"/>
      <c r="ES28" s="64"/>
      <c r="EU28" s="115"/>
      <c r="EV28" s="64"/>
      <c r="EW28" s="374"/>
      <c r="EX28" s="115"/>
      <c r="EY28" s="64"/>
      <c r="EZ28" s="64"/>
      <c r="FA28" s="64"/>
      <c r="FB28" s="64"/>
      <c r="FC28" s="64"/>
      <c r="FD28" s="64"/>
      <c r="FF28" s="64"/>
      <c r="FG28" s="64"/>
      <c r="FH28" s="64"/>
      <c r="FJ28" s="115"/>
      <c r="FK28" s="64"/>
      <c r="FL28" s="374"/>
      <c r="FM28" s="115"/>
      <c r="FN28" s="64"/>
      <c r="FO28" s="64"/>
      <c r="FP28" s="64"/>
      <c r="FQ28" s="64"/>
      <c r="FR28" s="64"/>
      <c r="FS28" s="64"/>
      <c r="FU28" s="64"/>
      <c r="FV28" s="64"/>
      <c r="FW28" s="64"/>
      <c r="FY28" s="115"/>
      <c r="FZ28" s="64"/>
      <c r="GA28" s="374"/>
      <c r="GB28" s="115"/>
      <c r="GC28" s="64"/>
      <c r="GD28" s="64"/>
      <c r="GE28" s="64"/>
      <c r="GF28" s="64"/>
      <c r="GG28" s="64"/>
      <c r="GH28" s="64"/>
      <c r="GJ28" s="64"/>
      <c r="GK28" s="64"/>
      <c r="GL28" s="64"/>
      <c r="GN28" s="115"/>
      <c r="GO28" s="64"/>
      <c r="GP28" s="374"/>
      <c r="GQ28" s="115"/>
      <c r="GR28" s="64"/>
      <c r="GS28" s="64"/>
      <c r="GT28" s="64"/>
      <c r="GU28" s="64"/>
      <c r="GV28" s="64"/>
      <c r="GW28" s="64"/>
      <c r="GY28" s="64"/>
      <c r="GZ28" s="64"/>
      <c r="HA28" s="64"/>
      <c r="HC28" s="115"/>
      <c r="HD28" s="64"/>
      <c r="HE28" s="374"/>
      <c r="HF28" s="115"/>
      <c r="HG28" s="64"/>
      <c r="HH28" s="64"/>
      <c r="HI28" s="64"/>
      <c r="HJ28" s="64"/>
      <c r="HK28" s="64"/>
      <c r="HL28" s="64"/>
      <c r="HN28" s="64"/>
      <c r="HO28" s="64"/>
      <c r="HP28" s="64"/>
      <c r="HR28" s="115"/>
      <c r="HS28" s="64"/>
      <c r="HT28" s="374"/>
      <c r="HU28" s="115"/>
      <c r="HV28" s="64"/>
      <c r="HW28" s="64"/>
      <c r="HX28" s="64"/>
      <c r="HY28" s="64"/>
      <c r="HZ28" s="64"/>
      <c r="IA28" s="64"/>
      <c r="IC28" s="64"/>
      <c r="ID28" s="64"/>
      <c r="IE28" s="64"/>
      <c r="IG28" s="115"/>
      <c r="IH28" s="64"/>
      <c r="II28" s="374"/>
      <c r="IJ28" s="115"/>
      <c r="IK28" s="64"/>
      <c r="IL28" s="64"/>
      <c r="IM28" s="64"/>
      <c r="IN28" s="64"/>
      <c r="IO28" s="64"/>
      <c r="IP28" s="64"/>
      <c r="IR28" s="64"/>
      <c r="IS28" s="64"/>
      <c r="IT28" s="64"/>
      <c r="IV28" s="115"/>
    </row>
    <row r="29" spans="1:256" s="88" customFormat="1" ht="24.75" customHeight="1">
      <c r="A29" s="369" t="s">
        <v>678</v>
      </c>
      <c r="B29" s="371" t="s">
        <v>697</v>
      </c>
      <c r="C29" s="370">
        <v>24</v>
      </c>
      <c r="D29" s="373" t="s">
        <v>69</v>
      </c>
      <c r="E29" s="371"/>
      <c r="F29" s="371">
        <v>17</v>
      </c>
      <c r="G29" s="371">
        <v>4</v>
      </c>
      <c r="H29" s="371"/>
      <c r="I29" s="371">
        <v>2</v>
      </c>
      <c r="J29" s="371">
        <f t="shared" si="3"/>
        <v>23</v>
      </c>
      <c r="K29" s="372"/>
      <c r="L29" s="371">
        <v>3401220</v>
      </c>
      <c r="M29" s="371">
        <f t="shared" si="2"/>
        <v>552</v>
      </c>
      <c r="N29" s="371"/>
      <c r="O29" s="127"/>
      <c r="P29" s="115"/>
      <c r="Q29" s="64"/>
      <c r="R29" s="374"/>
      <c r="S29" s="115"/>
      <c r="T29" s="64"/>
      <c r="U29" s="64"/>
      <c r="V29" s="64"/>
      <c r="W29" s="64"/>
      <c r="X29" s="64"/>
      <c r="Y29" s="64"/>
      <c r="AA29" s="64"/>
      <c r="AB29" s="64"/>
      <c r="AC29" s="64"/>
      <c r="AE29" s="115"/>
      <c r="AF29" s="64"/>
      <c r="AG29" s="374"/>
      <c r="AH29" s="115"/>
      <c r="AI29" s="64"/>
      <c r="AJ29" s="64"/>
      <c r="AK29" s="64"/>
      <c r="AL29" s="64"/>
      <c r="AM29" s="64"/>
      <c r="AN29" s="64"/>
      <c r="AP29" s="64"/>
      <c r="AQ29" s="64"/>
      <c r="AR29" s="64"/>
      <c r="AT29" s="115"/>
      <c r="AU29" s="64"/>
      <c r="AV29" s="374"/>
      <c r="AW29" s="115"/>
      <c r="AX29" s="64"/>
      <c r="AY29" s="64"/>
      <c r="AZ29" s="64"/>
      <c r="BA29" s="64"/>
      <c r="BB29" s="64"/>
      <c r="BC29" s="64"/>
      <c r="BE29" s="64"/>
      <c r="BF29" s="64"/>
      <c r="BG29" s="64"/>
      <c r="BI29" s="115"/>
      <c r="BJ29" s="64"/>
      <c r="BK29" s="374"/>
      <c r="BL29" s="115"/>
      <c r="BM29" s="64"/>
      <c r="BN29" s="64"/>
      <c r="BO29" s="64"/>
      <c r="BP29" s="64"/>
      <c r="BQ29" s="64"/>
      <c r="BR29" s="64"/>
      <c r="BT29" s="64"/>
      <c r="BU29" s="64"/>
      <c r="BV29" s="64"/>
      <c r="BX29" s="115"/>
      <c r="BY29" s="64"/>
      <c r="BZ29" s="374"/>
      <c r="CA29" s="115"/>
      <c r="CB29" s="64"/>
      <c r="CC29" s="64"/>
      <c r="CD29" s="64"/>
      <c r="CE29" s="64"/>
      <c r="CF29" s="64"/>
      <c r="CG29" s="64"/>
      <c r="CI29" s="64"/>
      <c r="CJ29" s="64"/>
      <c r="CK29" s="64"/>
      <c r="CM29" s="115"/>
      <c r="CN29" s="64"/>
      <c r="CO29" s="374"/>
      <c r="CP29" s="115"/>
      <c r="CQ29" s="64"/>
      <c r="CR29" s="64"/>
      <c r="CS29" s="64"/>
      <c r="CT29" s="64"/>
      <c r="CU29" s="64"/>
      <c r="CV29" s="64"/>
      <c r="CX29" s="64"/>
      <c r="CY29" s="64"/>
      <c r="CZ29" s="64"/>
      <c r="DB29" s="115"/>
      <c r="DC29" s="64"/>
      <c r="DD29" s="374"/>
      <c r="DE29" s="115"/>
      <c r="DF29" s="64"/>
      <c r="DG29" s="64"/>
      <c r="DH29" s="64"/>
      <c r="DI29" s="64"/>
      <c r="DJ29" s="64"/>
      <c r="DK29" s="64"/>
      <c r="DM29" s="64"/>
      <c r="DN29" s="64"/>
      <c r="DO29" s="64"/>
      <c r="DQ29" s="115"/>
      <c r="DR29" s="64"/>
      <c r="DS29" s="374"/>
      <c r="DT29" s="115"/>
      <c r="DU29" s="64"/>
      <c r="DV29" s="64"/>
      <c r="DW29" s="64"/>
      <c r="DX29" s="64"/>
      <c r="DY29" s="64"/>
      <c r="DZ29" s="64"/>
      <c r="EB29" s="64"/>
      <c r="EC29" s="64"/>
      <c r="ED29" s="64"/>
      <c r="EF29" s="115"/>
      <c r="EG29" s="64"/>
      <c r="EH29" s="374"/>
      <c r="EI29" s="115"/>
      <c r="EJ29" s="64"/>
      <c r="EK29" s="64"/>
      <c r="EL29" s="64"/>
      <c r="EM29" s="64"/>
      <c r="EN29" s="64"/>
      <c r="EO29" s="64"/>
      <c r="EQ29" s="64"/>
      <c r="ER29" s="64"/>
      <c r="ES29" s="64"/>
      <c r="EU29" s="115"/>
      <c r="EV29" s="64"/>
      <c r="EW29" s="374"/>
      <c r="EX29" s="115"/>
      <c r="EY29" s="64"/>
      <c r="EZ29" s="64"/>
      <c r="FA29" s="64"/>
      <c r="FB29" s="64"/>
      <c r="FC29" s="64"/>
      <c r="FD29" s="64"/>
      <c r="FF29" s="64"/>
      <c r="FG29" s="64"/>
      <c r="FH29" s="64"/>
      <c r="FJ29" s="115"/>
      <c r="FK29" s="64"/>
      <c r="FL29" s="374"/>
      <c r="FM29" s="115"/>
      <c r="FN29" s="64"/>
      <c r="FO29" s="64"/>
      <c r="FP29" s="64"/>
      <c r="FQ29" s="64"/>
      <c r="FR29" s="64"/>
      <c r="FS29" s="64"/>
      <c r="FU29" s="64"/>
      <c r="FV29" s="64"/>
      <c r="FW29" s="64"/>
      <c r="FY29" s="115"/>
      <c r="FZ29" s="64"/>
      <c r="GA29" s="374"/>
      <c r="GB29" s="115"/>
      <c r="GC29" s="64"/>
      <c r="GD29" s="64"/>
      <c r="GE29" s="64"/>
      <c r="GF29" s="64"/>
      <c r="GG29" s="64"/>
      <c r="GH29" s="64"/>
      <c r="GJ29" s="64"/>
      <c r="GK29" s="64"/>
      <c r="GL29" s="64"/>
      <c r="GN29" s="115"/>
      <c r="GO29" s="64"/>
      <c r="GP29" s="374"/>
      <c r="GQ29" s="115"/>
      <c r="GR29" s="64"/>
      <c r="GS29" s="64"/>
      <c r="GT29" s="64"/>
      <c r="GU29" s="64"/>
      <c r="GV29" s="64"/>
      <c r="GW29" s="64"/>
      <c r="GY29" s="64"/>
      <c r="GZ29" s="64"/>
      <c r="HA29" s="64"/>
      <c r="HC29" s="115"/>
      <c r="HD29" s="64"/>
      <c r="HE29" s="374"/>
      <c r="HF29" s="115"/>
      <c r="HG29" s="64"/>
      <c r="HH29" s="64"/>
      <c r="HI29" s="64"/>
      <c r="HJ29" s="64"/>
      <c r="HK29" s="64"/>
      <c r="HL29" s="64"/>
      <c r="HN29" s="64"/>
      <c r="HO29" s="64"/>
      <c r="HP29" s="64"/>
      <c r="HR29" s="115"/>
      <c r="HS29" s="64"/>
      <c r="HT29" s="374"/>
      <c r="HU29" s="115"/>
      <c r="HV29" s="64"/>
      <c r="HW29" s="64"/>
      <c r="HX29" s="64"/>
      <c r="HY29" s="64"/>
      <c r="HZ29" s="64"/>
      <c r="IA29" s="64"/>
      <c r="IC29" s="64"/>
      <c r="ID29" s="64"/>
      <c r="IE29" s="64"/>
      <c r="IG29" s="115"/>
      <c r="IH29" s="64"/>
      <c r="II29" s="374"/>
      <c r="IJ29" s="115"/>
      <c r="IK29" s="64"/>
      <c r="IL29" s="64"/>
      <c r="IM29" s="64"/>
      <c r="IN29" s="64"/>
      <c r="IO29" s="64"/>
      <c r="IP29" s="64"/>
      <c r="IR29" s="64"/>
      <c r="IS29" s="64"/>
      <c r="IT29" s="64"/>
      <c r="IV29" s="115"/>
    </row>
    <row r="30" spans="1:256" s="88" customFormat="1" ht="24.75" customHeight="1">
      <c r="A30" s="369" t="s">
        <v>678</v>
      </c>
      <c r="B30" s="371" t="s">
        <v>698</v>
      </c>
      <c r="C30" s="370">
        <v>24</v>
      </c>
      <c r="D30" s="373" t="s">
        <v>69</v>
      </c>
      <c r="E30" s="371"/>
      <c r="F30" s="371">
        <v>17</v>
      </c>
      <c r="G30" s="371">
        <v>4</v>
      </c>
      <c r="H30" s="371"/>
      <c r="I30" s="371">
        <v>2</v>
      </c>
      <c r="J30" s="371">
        <f t="shared" si="3"/>
        <v>23</v>
      </c>
      <c r="K30" s="372"/>
      <c r="L30" s="371">
        <v>3401220</v>
      </c>
      <c r="M30" s="371">
        <f t="shared" si="2"/>
        <v>552</v>
      </c>
      <c r="N30" s="371"/>
      <c r="O30" s="127"/>
      <c r="P30" s="115"/>
      <c r="Q30" s="64"/>
      <c r="R30" s="374"/>
      <c r="S30" s="115"/>
      <c r="T30" s="64"/>
      <c r="U30" s="64"/>
      <c r="V30" s="64"/>
      <c r="W30" s="64"/>
      <c r="X30" s="64"/>
      <c r="Y30" s="64"/>
      <c r="AA30" s="64"/>
      <c r="AB30" s="64"/>
      <c r="AC30" s="64"/>
      <c r="AE30" s="115"/>
      <c r="AF30" s="64"/>
      <c r="AG30" s="374"/>
      <c r="AH30" s="115"/>
      <c r="AI30" s="64"/>
      <c r="AJ30" s="64"/>
      <c r="AK30" s="64"/>
      <c r="AL30" s="64"/>
      <c r="AM30" s="64"/>
      <c r="AN30" s="64"/>
      <c r="AP30" s="64"/>
      <c r="AQ30" s="64"/>
      <c r="AR30" s="64"/>
      <c r="AT30" s="115"/>
      <c r="AU30" s="64"/>
      <c r="AV30" s="374"/>
      <c r="AW30" s="115"/>
      <c r="AX30" s="64"/>
      <c r="AY30" s="64"/>
      <c r="AZ30" s="64"/>
      <c r="BA30" s="64"/>
      <c r="BB30" s="64"/>
      <c r="BC30" s="64"/>
      <c r="BE30" s="64"/>
      <c r="BF30" s="64"/>
      <c r="BG30" s="64"/>
      <c r="BI30" s="115"/>
      <c r="BJ30" s="64"/>
      <c r="BK30" s="374"/>
      <c r="BL30" s="115"/>
      <c r="BM30" s="64"/>
      <c r="BN30" s="64"/>
      <c r="BO30" s="64"/>
      <c r="BP30" s="64"/>
      <c r="BQ30" s="64"/>
      <c r="BR30" s="64"/>
      <c r="BT30" s="64"/>
      <c r="BU30" s="64"/>
      <c r="BV30" s="64"/>
      <c r="BX30" s="115"/>
      <c r="BY30" s="64"/>
      <c r="BZ30" s="374"/>
      <c r="CA30" s="115"/>
      <c r="CB30" s="64"/>
      <c r="CC30" s="64"/>
      <c r="CD30" s="64"/>
      <c r="CE30" s="64"/>
      <c r="CF30" s="64"/>
      <c r="CG30" s="64"/>
      <c r="CI30" s="64"/>
      <c r="CJ30" s="64"/>
      <c r="CK30" s="64"/>
      <c r="CM30" s="115"/>
      <c r="CN30" s="64"/>
      <c r="CO30" s="374"/>
      <c r="CP30" s="115"/>
      <c r="CQ30" s="64"/>
      <c r="CR30" s="64"/>
      <c r="CS30" s="64"/>
      <c r="CT30" s="64"/>
      <c r="CU30" s="64"/>
      <c r="CV30" s="64"/>
      <c r="CX30" s="64"/>
      <c r="CY30" s="64"/>
      <c r="CZ30" s="64"/>
      <c r="DB30" s="115"/>
      <c r="DC30" s="64"/>
      <c r="DD30" s="374"/>
      <c r="DE30" s="115"/>
      <c r="DF30" s="64"/>
      <c r="DG30" s="64"/>
      <c r="DH30" s="64"/>
      <c r="DI30" s="64"/>
      <c r="DJ30" s="64"/>
      <c r="DK30" s="64"/>
      <c r="DM30" s="64"/>
      <c r="DN30" s="64"/>
      <c r="DO30" s="64"/>
      <c r="DQ30" s="115"/>
      <c r="DR30" s="64"/>
      <c r="DS30" s="374"/>
      <c r="DT30" s="115"/>
      <c r="DU30" s="64"/>
      <c r="DV30" s="64"/>
      <c r="DW30" s="64"/>
      <c r="DX30" s="64"/>
      <c r="DY30" s="64"/>
      <c r="DZ30" s="64"/>
      <c r="EB30" s="64"/>
      <c r="EC30" s="64"/>
      <c r="ED30" s="64"/>
      <c r="EF30" s="115"/>
      <c r="EG30" s="64"/>
      <c r="EH30" s="374"/>
      <c r="EI30" s="115"/>
      <c r="EJ30" s="64"/>
      <c r="EK30" s="64"/>
      <c r="EL30" s="64"/>
      <c r="EM30" s="64"/>
      <c r="EN30" s="64"/>
      <c r="EO30" s="64"/>
      <c r="EQ30" s="64"/>
      <c r="ER30" s="64"/>
      <c r="ES30" s="64"/>
      <c r="EU30" s="115"/>
      <c r="EV30" s="64"/>
      <c r="EW30" s="374"/>
      <c r="EX30" s="115"/>
      <c r="EY30" s="64"/>
      <c r="EZ30" s="64"/>
      <c r="FA30" s="64"/>
      <c r="FB30" s="64"/>
      <c r="FC30" s="64"/>
      <c r="FD30" s="64"/>
      <c r="FF30" s="64"/>
      <c r="FG30" s="64"/>
      <c r="FH30" s="64"/>
      <c r="FJ30" s="115"/>
      <c r="FK30" s="64"/>
      <c r="FL30" s="374"/>
      <c r="FM30" s="115"/>
      <c r="FN30" s="64"/>
      <c r="FO30" s="64"/>
      <c r="FP30" s="64"/>
      <c r="FQ30" s="64"/>
      <c r="FR30" s="64"/>
      <c r="FS30" s="64"/>
      <c r="FU30" s="64"/>
      <c r="FV30" s="64"/>
      <c r="FW30" s="64"/>
      <c r="FY30" s="115"/>
      <c r="FZ30" s="64"/>
      <c r="GA30" s="374"/>
      <c r="GB30" s="115"/>
      <c r="GC30" s="64"/>
      <c r="GD30" s="64"/>
      <c r="GE30" s="64"/>
      <c r="GF30" s="64"/>
      <c r="GG30" s="64"/>
      <c r="GH30" s="64"/>
      <c r="GJ30" s="64"/>
      <c r="GK30" s="64"/>
      <c r="GL30" s="64"/>
      <c r="GN30" s="115"/>
      <c r="GO30" s="64"/>
      <c r="GP30" s="374"/>
      <c r="GQ30" s="115"/>
      <c r="GR30" s="64"/>
      <c r="GS30" s="64"/>
      <c r="GT30" s="64"/>
      <c r="GU30" s="64"/>
      <c r="GV30" s="64"/>
      <c r="GW30" s="64"/>
      <c r="GY30" s="64"/>
      <c r="GZ30" s="64"/>
      <c r="HA30" s="64"/>
      <c r="HC30" s="115"/>
      <c r="HD30" s="64"/>
      <c r="HE30" s="374"/>
      <c r="HF30" s="115"/>
      <c r="HG30" s="64"/>
      <c r="HH30" s="64"/>
      <c r="HI30" s="64"/>
      <c r="HJ30" s="64"/>
      <c r="HK30" s="64"/>
      <c r="HL30" s="64"/>
      <c r="HN30" s="64"/>
      <c r="HO30" s="64"/>
      <c r="HP30" s="64"/>
      <c r="HR30" s="115"/>
      <c r="HS30" s="64"/>
      <c r="HT30" s="374"/>
      <c r="HU30" s="115"/>
      <c r="HV30" s="64"/>
      <c r="HW30" s="64"/>
      <c r="HX30" s="64"/>
      <c r="HY30" s="64"/>
      <c r="HZ30" s="64"/>
      <c r="IA30" s="64"/>
      <c r="IC30" s="64"/>
      <c r="ID30" s="64"/>
      <c r="IE30" s="64"/>
      <c r="IG30" s="115"/>
      <c r="IH30" s="64"/>
      <c r="II30" s="374"/>
      <c r="IJ30" s="115"/>
      <c r="IK30" s="64"/>
      <c r="IL30" s="64"/>
      <c r="IM30" s="64"/>
      <c r="IN30" s="64"/>
      <c r="IO30" s="64"/>
      <c r="IP30" s="64"/>
      <c r="IR30" s="64"/>
      <c r="IS30" s="64"/>
      <c r="IT30" s="64"/>
      <c r="IV30" s="115"/>
    </row>
    <row r="31" spans="1:256" s="88" customFormat="1" ht="24.75" customHeight="1">
      <c r="A31" s="369" t="s">
        <v>678</v>
      </c>
      <c r="B31" s="371" t="s">
        <v>699</v>
      </c>
      <c r="C31" s="370">
        <v>18</v>
      </c>
      <c r="D31" s="373" t="s">
        <v>69</v>
      </c>
      <c r="E31" s="371"/>
      <c r="F31" s="371">
        <v>17</v>
      </c>
      <c r="G31" s="371">
        <v>4</v>
      </c>
      <c r="H31" s="371"/>
      <c r="I31" s="371">
        <v>2</v>
      </c>
      <c r="J31" s="371">
        <f t="shared" si="3"/>
        <v>23</v>
      </c>
      <c r="K31" s="372"/>
      <c r="L31" s="371">
        <v>3401220</v>
      </c>
      <c r="M31" s="371">
        <f t="shared" si="2"/>
        <v>414</v>
      </c>
      <c r="N31" s="371"/>
      <c r="O31" s="127"/>
      <c r="P31" s="115"/>
      <c r="Q31" s="64"/>
      <c r="R31" s="374"/>
      <c r="S31" s="115"/>
      <c r="T31" s="64"/>
      <c r="U31" s="64"/>
      <c r="V31" s="64"/>
      <c r="W31" s="64"/>
      <c r="X31" s="64"/>
      <c r="Y31" s="64"/>
      <c r="AA31" s="64"/>
      <c r="AB31" s="64"/>
      <c r="AC31" s="64"/>
      <c r="AE31" s="115"/>
      <c r="AF31" s="64"/>
      <c r="AG31" s="374"/>
      <c r="AH31" s="115"/>
      <c r="AI31" s="64"/>
      <c r="AJ31" s="64"/>
      <c r="AK31" s="64"/>
      <c r="AL31" s="64"/>
      <c r="AM31" s="64"/>
      <c r="AN31" s="64"/>
      <c r="AP31" s="64"/>
      <c r="AQ31" s="64"/>
      <c r="AR31" s="64"/>
      <c r="AT31" s="115"/>
      <c r="AU31" s="64"/>
      <c r="AV31" s="374"/>
      <c r="AW31" s="115"/>
      <c r="AX31" s="64"/>
      <c r="AY31" s="64"/>
      <c r="AZ31" s="64"/>
      <c r="BA31" s="64"/>
      <c r="BB31" s="64"/>
      <c r="BC31" s="64"/>
      <c r="BE31" s="64"/>
      <c r="BF31" s="64"/>
      <c r="BG31" s="64"/>
      <c r="BI31" s="115"/>
      <c r="BJ31" s="64"/>
      <c r="BK31" s="374"/>
      <c r="BL31" s="115"/>
      <c r="BM31" s="64"/>
      <c r="BN31" s="64"/>
      <c r="BO31" s="64"/>
      <c r="BP31" s="64"/>
      <c r="BQ31" s="64"/>
      <c r="BR31" s="64"/>
      <c r="BT31" s="64"/>
      <c r="BU31" s="64"/>
      <c r="BV31" s="64"/>
      <c r="BX31" s="115"/>
      <c r="BY31" s="64"/>
      <c r="BZ31" s="374"/>
      <c r="CA31" s="115"/>
      <c r="CB31" s="64"/>
      <c r="CC31" s="64"/>
      <c r="CD31" s="64"/>
      <c r="CE31" s="64"/>
      <c r="CF31" s="64"/>
      <c r="CG31" s="64"/>
      <c r="CI31" s="64"/>
      <c r="CJ31" s="64"/>
      <c r="CK31" s="64"/>
      <c r="CM31" s="115"/>
      <c r="CN31" s="64"/>
      <c r="CO31" s="374"/>
      <c r="CP31" s="115"/>
      <c r="CQ31" s="64"/>
      <c r="CR31" s="64"/>
      <c r="CS31" s="64"/>
      <c r="CT31" s="64"/>
      <c r="CU31" s="64"/>
      <c r="CV31" s="64"/>
      <c r="CX31" s="64"/>
      <c r="CY31" s="64"/>
      <c r="CZ31" s="64"/>
      <c r="DB31" s="115"/>
      <c r="DC31" s="64"/>
      <c r="DD31" s="374"/>
      <c r="DE31" s="115"/>
      <c r="DF31" s="64"/>
      <c r="DG31" s="64"/>
      <c r="DH31" s="64"/>
      <c r="DI31" s="64"/>
      <c r="DJ31" s="64"/>
      <c r="DK31" s="64"/>
      <c r="DM31" s="64"/>
      <c r="DN31" s="64"/>
      <c r="DO31" s="64"/>
      <c r="DQ31" s="115"/>
      <c r="DR31" s="64"/>
      <c r="DS31" s="374"/>
      <c r="DT31" s="115"/>
      <c r="DU31" s="64"/>
      <c r="DV31" s="64"/>
      <c r="DW31" s="64"/>
      <c r="DX31" s="64"/>
      <c r="DY31" s="64"/>
      <c r="DZ31" s="64"/>
      <c r="EB31" s="64"/>
      <c r="EC31" s="64"/>
      <c r="ED31" s="64"/>
      <c r="EF31" s="115"/>
      <c r="EG31" s="64"/>
      <c r="EH31" s="374"/>
      <c r="EI31" s="115"/>
      <c r="EJ31" s="64"/>
      <c r="EK31" s="64"/>
      <c r="EL31" s="64"/>
      <c r="EM31" s="64"/>
      <c r="EN31" s="64"/>
      <c r="EO31" s="64"/>
      <c r="EQ31" s="64"/>
      <c r="ER31" s="64"/>
      <c r="ES31" s="64"/>
      <c r="EU31" s="115"/>
      <c r="EV31" s="64"/>
      <c r="EW31" s="374"/>
      <c r="EX31" s="115"/>
      <c r="EY31" s="64"/>
      <c r="EZ31" s="64"/>
      <c r="FA31" s="64"/>
      <c r="FB31" s="64"/>
      <c r="FC31" s="64"/>
      <c r="FD31" s="64"/>
      <c r="FF31" s="64"/>
      <c r="FG31" s="64"/>
      <c r="FH31" s="64"/>
      <c r="FJ31" s="115"/>
      <c r="FK31" s="64"/>
      <c r="FL31" s="374"/>
      <c r="FM31" s="115"/>
      <c r="FN31" s="64"/>
      <c r="FO31" s="64"/>
      <c r="FP31" s="64"/>
      <c r="FQ31" s="64"/>
      <c r="FR31" s="64"/>
      <c r="FS31" s="64"/>
      <c r="FU31" s="64"/>
      <c r="FV31" s="64"/>
      <c r="FW31" s="64"/>
      <c r="FY31" s="115"/>
      <c r="FZ31" s="64"/>
      <c r="GA31" s="374"/>
      <c r="GB31" s="115"/>
      <c r="GC31" s="64"/>
      <c r="GD31" s="64"/>
      <c r="GE31" s="64"/>
      <c r="GF31" s="64"/>
      <c r="GG31" s="64"/>
      <c r="GH31" s="64"/>
      <c r="GJ31" s="64"/>
      <c r="GK31" s="64"/>
      <c r="GL31" s="64"/>
      <c r="GN31" s="115"/>
      <c r="GO31" s="64"/>
      <c r="GP31" s="374"/>
      <c r="GQ31" s="115"/>
      <c r="GR31" s="64"/>
      <c r="GS31" s="64"/>
      <c r="GT31" s="64"/>
      <c r="GU31" s="64"/>
      <c r="GV31" s="64"/>
      <c r="GW31" s="64"/>
      <c r="GY31" s="64"/>
      <c r="GZ31" s="64"/>
      <c r="HA31" s="64"/>
      <c r="HC31" s="115"/>
      <c r="HD31" s="64"/>
      <c r="HE31" s="374"/>
      <c r="HF31" s="115"/>
      <c r="HG31" s="64"/>
      <c r="HH31" s="64"/>
      <c r="HI31" s="64"/>
      <c r="HJ31" s="64"/>
      <c r="HK31" s="64"/>
      <c r="HL31" s="64"/>
      <c r="HN31" s="64"/>
      <c r="HO31" s="64"/>
      <c r="HP31" s="64"/>
      <c r="HR31" s="115"/>
      <c r="HS31" s="64"/>
      <c r="HT31" s="374"/>
      <c r="HU31" s="115"/>
      <c r="HV31" s="64"/>
      <c r="HW31" s="64"/>
      <c r="HX31" s="64"/>
      <c r="HY31" s="64"/>
      <c r="HZ31" s="64"/>
      <c r="IA31" s="64"/>
      <c r="IC31" s="64"/>
      <c r="ID31" s="64"/>
      <c r="IE31" s="64"/>
      <c r="IG31" s="115"/>
      <c r="IH31" s="64"/>
      <c r="II31" s="374"/>
      <c r="IJ31" s="115"/>
      <c r="IK31" s="64"/>
      <c r="IL31" s="64"/>
      <c r="IM31" s="64"/>
      <c r="IN31" s="64"/>
      <c r="IO31" s="64"/>
      <c r="IP31" s="64"/>
      <c r="IR31" s="64"/>
      <c r="IS31" s="64"/>
      <c r="IT31" s="64"/>
      <c r="IV31" s="115"/>
    </row>
    <row r="32" spans="1:256" s="88" customFormat="1" ht="24.75" customHeight="1">
      <c r="A32" s="369" t="s">
        <v>678</v>
      </c>
      <c r="B32" s="371" t="s">
        <v>700</v>
      </c>
      <c r="C32" s="370">
        <v>18</v>
      </c>
      <c r="D32" s="373" t="s">
        <v>69</v>
      </c>
      <c r="E32" s="371"/>
      <c r="F32" s="371">
        <v>17</v>
      </c>
      <c r="G32" s="371">
        <v>4</v>
      </c>
      <c r="H32" s="371"/>
      <c r="I32" s="371">
        <v>2</v>
      </c>
      <c r="J32" s="371">
        <f t="shared" si="3"/>
        <v>23</v>
      </c>
      <c r="K32" s="372"/>
      <c r="L32" s="371">
        <v>3401220</v>
      </c>
      <c r="M32" s="371">
        <f t="shared" si="2"/>
        <v>414</v>
      </c>
      <c r="N32" s="371"/>
      <c r="O32" s="127"/>
      <c r="P32" s="115"/>
      <c r="Q32" s="64"/>
      <c r="R32" s="374"/>
      <c r="S32" s="115"/>
      <c r="T32" s="64"/>
      <c r="U32" s="64"/>
      <c r="V32" s="64"/>
      <c r="W32" s="64"/>
      <c r="X32" s="64"/>
      <c r="Y32" s="64"/>
      <c r="AA32" s="64"/>
      <c r="AB32" s="64"/>
      <c r="AC32" s="64"/>
      <c r="AE32" s="115"/>
      <c r="AF32" s="64"/>
      <c r="AG32" s="374"/>
      <c r="AH32" s="115"/>
      <c r="AI32" s="64"/>
      <c r="AJ32" s="64"/>
      <c r="AK32" s="64"/>
      <c r="AL32" s="64"/>
      <c r="AM32" s="64"/>
      <c r="AN32" s="64"/>
      <c r="AP32" s="64"/>
      <c r="AQ32" s="64"/>
      <c r="AR32" s="64"/>
      <c r="AT32" s="115"/>
      <c r="AU32" s="64"/>
      <c r="AV32" s="374"/>
      <c r="AW32" s="115"/>
      <c r="AX32" s="64"/>
      <c r="AY32" s="64"/>
      <c r="AZ32" s="64"/>
      <c r="BA32" s="64"/>
      <c r="BB32" s="64"/>
      <c r="BC32" s="64"/>
      <c r="BE32" s="64"/>
      <c r="BF32" s="64"/>
      <c r="BG32" s="64"/>
      <c r="BI32" s="115"/>
      <c r="BJ32" s="64"/>
      <c r="BK32" s="374"/>
      <c r="BL32" s="115"/>
      <c r="BM32" s="64"/>
      <c r="BN32" s="64"/>
      <c r="BO32" s="64"/>
      <c r="BP32" s="64"/>
      <c r="BQ32" s="64"/>
      <c r="BR32" s="64"/>
      <c r="BT32" s="64"/>
      <c r="BU32" s="64"/>
      <c r="BV32" s="64"/>
      <c r="BX32" s="115"/>
      <c r="BY32" s="64"/>
      <c r="BZ32" s="374"/>
      <c r="CA32" s="115"/>
      <c r="CB32" s="64"/>
      <c r="CC32" s="64"/>
      <c r="CD32" s="64"/>
      <c r="CE32" s="64"/>
      <c r="CF32" s="64"/>
      <c r="CG32" s="64"/>
      <c r="CI32" s="64"/>
      <c r="CJ32" s="64"/>
      <c r="CK32" s="64"/>
      <c r="CM32" s="115"/>
      <c r="CN32" s="64"/>
      <c r="CO32" s="374"/>
      <c r="CP32" s="115"/>
      <c r="CQ32" s="64"/>
      <c r="CR32" s="64"/>
      <c r="CS32" s="64"/>
      <c r="CT32" s="64"/>
      <c r="CU32" s="64"/>
      <c r="CV32" s="64"/>
      <c r="CX32" s="64"/>
      <c r="CY32" s="64"/>
      <c r="CZ32" s="64"/>
      <c r="DB32" s="115"/>
      <c r="DC32" s="64"/>
      <c r="DD32" s="374"/>
      <c r="DE32" s="115"/>
      <c r="DF32" s="64"/>
      <c r="DG32" s="64"/>
      <c r="DH32" s="64"/>
      <c r="DI32" s="64"/>
      <c r="DJ32" s="64"/>
      <c r="DK32" s="64"/>
      <c r="DM32" s="64"/>
      <c r="DN32" s="64"/>
      <c r="DO32" s="64"/>
      <c r="DQ32" s="115"/>
      <c r="DR32" s="64"/>
      <c r="DS32" s="374"/>
      <c r="DT32" s="115"/>
      <c r="DU32" s="64"/>
      <c r="DV32" s="64"/>
      <c r="DW32" s="64"/>
      <c r="DX32" s="64"/>
      <c r="DY32" s="64"/>
      <c r="DZ32" s="64"/>
      <c r="EB32" s="64"/>
      <c r="EC32" s="64"/>
      <c r="ED32" s="64"/>
      <c r="EF32" s="115"/>
      <c r="EG32" s="64"/>
      <c r="EH32" s="374"/>
      <c r="EI32" s="115"/>
      <c r="EJ32" s="64"/>
      <c r="EK32" s="64"/>
      <c r="EL32" s="64"/>
      <c r="EM32" s="64"/>
      <c r="EN32" s="64"/>
      <c r="EO32" s="64"/>
      <c r="EQ32" s="64"/>
      <c r="ER32" s="64"/>
      <c r="ES32" s="64"/>
      <c r="EU32" s="115"/>
      <c r="EV32" s="64"/>
      <c r="EW32" s="374"/>
      <c r="EX32" s="115"/>
      <c r="EY32" s="64"/>
      <c r="EZ32" s="64"/>
      <c r="FA32" s="64"/>
      <c r="FB32" s="64"/>
      <c r="FC32" s="64"/>
      <c r="FD32" s="64"/>
      <c r="FF32" s="64"/>
      <c r="FG32" s="64"/>
      <c r="FH32" s="64"/>
      <c r="FJ32" s="115"/>
      <c r="FK32" s="64"/>
      <c r="FL32" s="374"/>
      <c r="FM32" s="115"/>
      <c r="FN32" s="64"/>
      <c r="FO32" s="64"/>
      <c r="FP32" s="64"/>
      <c r="FQ32" s="64"/>
      <c r="FR32" s="64"/>
      <c r="FS32" s="64"/>
      <c r="FU32" s="64"/>
      <c r="FV32" s="64"/>
      <c r="FW32" s="64"/>
      <c r="FY32" s="115"/>
      <c r="FZ32" s="64"/>
      <c r="GA32" s="374"/>
      <c r="GB32" s="115"/>
      <c r="GC32" s="64"/>
      <c r="GD32" s="64"/>
      <c r="GE32" s="64"/>
      <c r="GF32" s="64"/>
      <c r="GG32" s="64"/>
      <c r="GH32" s="64"/>
      <c r="GJ32" s="64"/>
      <c r="GK32" s="64"/>
      <c r="GL32" s="64"/>
      <c r="GN32" s="115"/>
      <c r="GO32" s="64"/>
      <c r="GP32" s="374"/>
      <c r="GQ32" s="115"/>
      <c r="GR32" s="64"/>
      <c r="GS32" s="64"/>
      <c r="GT32" s="64"/>
      <c r="GU32" s="64"/>
      <c r="GV32" s="64"/>
      <c r="GW32" s="64"/>
      <c r="GY32" s="64"/>
      <c r="GZ32" s="64"/>
      <c r="HA32" s="64"/>
      <c r="HC32" s="115"/>
      <c r="HD32" s="64"/>
      <c r="HE32" s="374"/>
      <c r="HF32" s="115"/>
      <c r="HG32" s="64"/>
      <c r="HH32" s="64"/>
      <c r="HI32" s="64"/>
      <c r="HJ32" s="64"/>
      <c r="HK32" s="64"/>
      <c r="HL32" s="64"/>
      <c r="HN32" s="64"/>
      <c r="HO32" s="64"/>
      <c r="HP32" s="64"/>
      <c r="HR32" s="115"/>
      <c r="HS32" s="64"/>
      <c r="HT32" s="374"/>
      <c r="HU32" s="115"/>
      <c r="HV32" s="64"/>
      <c r="HW32" s="64"/>
      <c r="HX32" s="64"/>
      <c r="HY32" s="64"/>
      <c r="HZ32" s="64"/>
      <c r="IA32" s="64"/>
      <c r="IC32" s="64"/>
      <c r="ID32" s="64"/>
      <c r="IE32" s="64"/>
      <c r="IG32" s="115"/>
      <c r="IH32" s="64"/>
      <c r="II32" s="374"/>
      <c r="IJ32" s="115"/>
      <c r="IK32" s="64"/>
      <c r="IL32" s="64"/>
      <c r="IM32" s="64"/>
      <c r="IN32" s="64"/>
      <c r="IO32" s="64"/>
      <c r="IP32" s="64"/>
      <c r="IR32" s="64"/>
      <c r="IS32" s="64"/>
      <c r="IT32" s="64"/>
      <c r="IV32" s="115"/>
    </row>
    <row r="33" spans="1:256" s="88" customFormat="1" ht="24.75" customHeight="1">
      <c r="A33" s="369" t="s">
        <v>678</v>
      </c>
      <c r="B33" s="371" t="s">
        <v>701</v>
      </c>
      <c r="C33" s="370">
        <v>18</v>
      </c>
      <c r="D33" s="373" t="s">
        <v>71</v>
      </c>
      <c r="E33" s="371"/>
      <c r="F33" s="371">
        <v>17</v>
      </c>
      <c r="G33" s="371">
        <v>4</v>
      </c>
      <c r="H33" s="371"/>
      <c r="I33" s="371">
        <v>2</v>
      </c>
      <c r="J33" s="371">
        <f t="shared" si="3"/>
        <v>23</v>
      </c>
      <c r="K33" s="372"/>
      <c r="L33" s="371">
        <v>3401220</v>
      </c>
      <c r="M33" s="371">
        <f t="shared" si="2"/>
        <v>414</v>
      </c>
      <c r="N33" s="371"/>
      <c r="O33" s="127"/>
      <c r="P33" s="115"/>
      <c r="Q33" s="64"/>
      <c r="R33" s="374"/>
      <c r="S33" s="115"/>
      <c r="T33" s="64"/>
      <c r="U33" s="64"/>
      <c r="V33" s="64"/>
      <c r="W33" s="64"/>
      <c r="X33" s="64"/>
      <c r="Y33" s="64"/>
      <c r="AA33" s="64"/>
      <c r="AB33" s="64"/>
      <c r="AC33" s="64"/>
      <c r="AE33" s="115"/>
      <c r="AF33" s="64"/>
      <c r="AG33" s="374"/>
      <c r="AH33" s="115"/>
      <c r="AI33" s="64"/>
      <c r="AJ33" s="64"/>
      <c r="AK33" s="64"/>
      <c r="AL33" s="64"/>
      <c r="AM33" s="64"/>
      <c r="AN33" s="64"/>
      <c r="AP33" s="64"/>
      <c r="AQ33" s="64"/>
      <c r="AR33" s="64"/>
      <c r="AT33" s="115"/>
      <c r="AU33" s="64"/>
      <c r="AV33" s="374"/>
      <c r="AW33" s="115"/>
      <c r="AX33" s="64"/>
      <c r="AY33" s="64"/>
      <c r="AZ33" s="64"/>
      <c r="BA33" s="64"/>
      <c r="BB33" s="64"/>
      <c r="BC33" s="64"/>
      <c r="BE33" s="64"/>
      <c r="BF33" s="64"/>
      <c r="BG33" s="64"/>
      <c r="BI33" s="115"/>
      <c r="BJ33" s="64"/>
      <c r="BK33" s="374"/>
      <c r="BL33" s="115"/>
      <c r="BM33" s="64"/>
      <c r="BN33" s="64"/>
      <c r="BO33" s="64"/>
      <c r="BP33" s="64"/>
      <c r="BQ33" s="64"/>
      <c r="BR33" s="64"/>
      <c r="BT33" s="64"/>
      <c r="BU33" s="64"/>
      <c r="BV33" s="64"/>
      <c r="BX33" s="115"/>
      <c r="BY33" s="64"/>
      <c r="BZ33" s="374"/>
      <c r="CA33" s="115"/>
      <c r="CB33" s="64"/>
      <c r="CC33" s="64"/>
      <c r="CD33" s="64"/>
      <c r="CE33" s="64"/>
      <c r="CF33" s="64"/>
      <c r="CG33" s="64"/>
      <c r="CI33" s="64"/>
      <c r="CJ33" s="64"/>
      <c r="CK33" s="64"/>
      <c r="CM33" s="115"/>
      <c r="CN33" s="64"/>
      <c r="CO33" s="374"/>
      <c r="CP33" s="115"/>
      <c r="CQ33" s="64"/>
      <c r="CR33" s="64"/>
      <c r="CS33" s="64"/>
      <c r="CT33" s="64"/>
      <c r="CU33" s="64"/>
      <c r="CV33" s="64"/>
      <c r="CX33" s="64"/>
      <c r="CY33" s="64"/>
      <c r="CZ33" s="64"/>
      <c r="DB33" s="115"/>
      <c r="DC33" s="64"/>
      <c r="DD33" s="374"/>
      <c r="DE33" s="115"/>
      <c r="DF33" s="64"/>
      <c r="DG33" s="64"/>
      <c r="DH33" s="64"/>
      <c r="DI33" s="64"/>
      <c r="DJ33" s="64"/>
      <c r="DK33" s="64"/>
      <c r="DM33" s="64"/>
      <c r="DN33" s="64"/>
      <c r="DO33" s="64"/>
      <c r="DQ33" s="115"/>
      <c r="DR33" s="64"/>
      <c r="DS33" s="374"/>
      <c r="DT33" s="115"/>
      <c r="DU33" s="64"/>
      <c r="DV33" s="64"/>
      <c r="DW33" s="64"/>
      <c r="DX33" s="64"/>
      <c r="DY33" s="64"/>
      <c r="DZ33" s="64"/>
      <c r="EB33" s="64"/>
      <c r="EC33" s="64"/>
      <c r="ED33" s="64"/>
      <c r="EF33" s="115"/>
      <c r="EG33" s="64"/>
      <c r="EH33" s="374"/>
      <c r="EI33" s="115"/>
      <c r="EJ33" s="64"/>
      <c r="EK33" s="64"/>
      <c r="EL33" s="64"/>
      <c r="EM33" s="64"/>
      <c r="EN33" s="64"/>
      <c r="EO33" s="64"/>
      <c r="EQ33" s="64"/>
      <c r="ER33" s="64"/>
      <c r="ES33" s="64"/>
      <c r="EU33" s="115"/>
      <c r="EV33" s="64"/>
      <c r="EW33" s="374"/>
      <c r="EX33" s="115"/>
      <c r="EY33" s="64"/>
      <c r="EZ33" s="64"/>
      <c r="FA33" s="64"/>
      <c r="FB33" s="64"/>
      <c r="FC33" s="64"/>
      <c r="FD33" s="64"/>
      <c r="FF33" s="64"/>
      <c r="FG33" s="64"/>
      <c r="FH33" s="64"/>
      <c r="FJ33" s="115"/>
      <c r="FK33" s="64"/>
      <c r="FL33" s="374"/>
      <c r="FM33" s="115"/>
      <c r="FN33" s="64"/>
      <c r="FO33" s="64"/>
      <c r="FP33" s="64"/>
      <c r="FQ33" s="64"/>
      <c r="FR33" s="64"/>
      <c r="FS33" s="64"/>
      <c r="FU33" s="64"/>
      <c r="FV33" s="64"/>
      <c r="FW33" s="64"/>
      <c r="FY33" s="115"/>
      <c r="FZ33" s="64"/>
      <c r="GA33" s="374"/>
      <c r="GB33" s="115"/>
      <c r="GC33" s="64"/>
      <c r="GD33" s="64"/>
      <c r="GE33" s="64"/>
      <c r="GF33" s="64"/>
      <c r="GG33" s="64"/>
      <c r="GH33" s="64"/>
      <c r="GJ33" s="64"/>
      <c r="GK33" s="64"/>
      <c r="GL33" s="64"/>
      <c r="GN33" s="115"/>
      <c r="GO33" s="64"/>
      <c r="GP33" s="374"/>
      <c r="GQ33" s="115"/>
      <c r="GR33" s="64"/>
      <c r="GS33" s="64"/>
      <c r="GT33" s="64"/>
      <c r="GU33" s="64"/>
      <c r="GV33" s="64"/>
      <c r="GW33" s="64"/>
      <c r="GY33" s="64"/>
      <c r="GZ33" s="64"/>
      <c r="HA33" s="64"/>
      <c r="HC33" s="115"/>
      <c r="HD33" s="64"/>
      <c r="HE33" s="374"/>
      <c r="HF33" s="115"/>
      <c r="HG33" s="64"/>
      <c r="HH33" s="64"/>
      <c r="HI33" s="64"/>
      <c r="HJ33" s="64"/>
      <c r="HK33" s="64"/>
      <c r="HL33" s="64"/>
      <c r="HN33" s="64"/>
      <c r="HO33" s="64"/>
      <c r="HP33" s="64"/>
      <c r="HR33" s="115"/>
      <c r="HS33" s="64"/>
      <c r="HT33" s="374"/>
      <c r="HU33" s="115"/>
      <c r="HV33" s="64"/>
      <c r="HW33" s="64"/>
      <c r="HX33" s="64"/>
      <c r="HY33" s="64"/>
      <c r="HZ33" s="64"/>
      <c r="IA33" s="64"/>
      <c r="IC33" s="64"/>
      <c r="ID33" s="64"/>
      <c r="IE33" s="64"/>
      <c r="IG33" s="115"/>
      <c r="IH33" s="64"/>
      <c r="II33" s="374"/>
      <c r="IJ33" s="115"/>
      <c r="IK33" s="64"/>
      <c r="IL33" s="64"/>
      <c r="IM33" s="64"/>
      <c r="IN33" s="64"/>
      <c r="IO33" s="64"/>
      <c r="IP33" s="64"/>
      <c r="IR33" s="64"/>
      <c r="IS33" s="64"/>
      <c r="IT33" s="64"/>
      <c r="IV33" s="115"/>
    </row>
    <row r="34" spans="1:256" s="88" customFormat="1" ht="24.75" customHeight="1">
      <c r="A34" s="369" t="s">
        <v>678</v>
      </c>
      <c r="B34" s="371" t="s">
        <v>689</v>
      </c>
      <c r="C34" s="370">
        <v>20</v>
      </c>
      <c r="D34" s="373" t="s">
        <v>69</v>
      </c>
      <c r="E34" s="371"/>
      <c r="F34" s="371">
        <v>17</v>
      </c>
      <c r="G34" s="371">
        <v>4</v>
      </c>
      <c r="H34" s="371"/>
      <c r="I34" s="371">
        <v>2</v>
      </c>
      <c r="J34" s="371">
        <f t="shared" si="3"/>
        <v>23</v>
      </c>
      <c r="K34" s="372"/>
      <c r="L34" s="371">
        <v>3401220</v>
      </c>
      <c r="M34" s="371">
        <f t="shared" si="2"/>
        <v>460</v>
      </c>
      <c r="N34" s="371"/>
      <c r="O34" s="127"/>
      <c r="P34" s="115"/>
      <c r="Q34" s="64"/>
      <c r="R34" s="374"/>
      <c r="S34" s="115"/>
      <c r="T34" s="64"/>
      <c r="U34" s="64"/>
      <c r="V34" s="64"/>
      <c r="W34" s="64"/>
      <c r="X34" s="64"/>
      <c r="Y34" s="64"/>
      <c r="AA34" s="64"/>
      <c r="AB34" s="64"/>
      <c r="AC34" s="64"/>
      <c r="AE34" s="115"/>
      <c r="AF34" s="64"/>
      <c r="AG34" s="374"/>
      <c r="AH34" s="115"/>
      <c r="AI34" s="64"/>
      <c r="AJ34" s="64"/>
      <c r="AK34" s="64"/>
      <c r="AL34" s="64"/>
      <c r="AM34" s="64"/>
      <c r="AN34" s="64"/>
      <c r="AP34" s="64"/>
      <c r="AQ34" s="64"/>
      <c r="AR34" s="64"/>
      <c r="AT34" s="115"/>
      <c r="AU34" s="64"/>
      <c r="AV34" s="374"/>
      <c r="AW34" s="115"/>
      <c r="AX34" s="64"/>
      <c r="AY34" s="64"/>
      <c r="AZ34" s="64"/>
      <c r="BA34" s="64"/>
      <c r="BB34" s="64"/>
      <c r="BC34" s="64"/>
      <c r="BE34" s="64"/>
      <c r="BF34" s="64"/>
      <c r="BG34" s="64"/>
      <c r="BI34" s="115"/>
      <c r="BJ34" s="64"/>
      <c r="BK34" s="374"/>
      <c r="BL34" s="115"/>
      <c r="BM34" s="64"/>
      <c r="BN34" s="64"/>
      <c r="BO34" s="64"/>
      <c r="BP34" s="64"/>
      <c r="BQ34" s="64"/>
      <c r="BR34" s="64"/>
      <c r="BT34" s="64"/>
      <c r="BU34" s="64"/>
      <c r="BV34" s="64"/>
      <c r="BX34" s="115"/>
      <c r="BY34" s="64"/>
      <c r="BZ34" s="374"/>
      <c r="CA34" s="115"/>
      <c r="CB34" s="64"/>
      <c r="CC34" s="64"/>
      <c r="CD34" s="64"/>
      <c r="CE34" s="64"/>
      <c r="CF34" s="64"/>
      <c r="CG34" s="64"/>
      <c r="CI34" s="64"/>
      <c r="CJ34" s="64"/>
      <c r="CK34" s="64"/>
      <c r="CM34" s="115"/>
      <c r="CN34" s="64"/>
      <c r="CO34" s="374"/>
      <c r="CP34" s="115"/>
      <c r="CQ34" s="64"/>
      <c r="CR34" s="64"/>
      <c r="CS34" s="64"/>
      <c r="CT34" s="64"/>
      <c r="CU34" s="64"/>
      <c r="CV34" s="64"/>
      <c r="CX34" s="64"/>
      <c r="CY34" s="64"/>
      <c r="CZ34" s="64"/>
      <c r="DB34" s="115"/>
      <c r="DC34" s="64"/>
      <c r="DD34" s="374"/>
      <c r="DE34" s="115"/>
      <c r="DF34" s="64"/>
      <c r="DG34" s="64"/>
      <c r="DH34" s="64"/>
      <c r="DI34" s="64"/>
      <c r="DJ34" s="64"/>
      <c r="DK34" s="64"/>
      <c r="DM34" s="64"/>
      <c r="DN34" s="64"/>
      <c r="DO34" s="64"/>
      <c r="DQ34" s="115"/>
      <c r="DR34" s="64"/>
      <c r="DS34" s="374"/>
      <c r="DT34" s="115"/>
      <c r="DU34" s="64"/>
      <c r="DV34" s="64"/>
      <c r="DW34" s="64"/>
      <c r="DX34" s="64"/>
      <c r="DY34" s="64"/>
      <c r="DZ34" s="64"/>
      <c r="EB34" s="64"/>
      <c r="EC34" s="64"/>
      <c r="ED34" s="64"/>
      <c r="EF34" s="115"/>
      <c r="EG34" s="64"/>
      <c r="EH34" s="374"/>
      <c r="EI34" s="115"/>
      <c r="EJ34" s="64"/>
      <c r="EK34" s="64"/>
      <c r="EL34" s="64"/>
      <c r="EM34" s="64"/>
      <c r="EN34" s="64"/>
      <c r="EO34" s="64"/>
      <c r="EQ34" s="64"/>
      <c r="ER34" s="64"/>
      <c r="ES34" s="64"/>
      <c r="EU34" s="115"/>
      <c r="EV34" s="64"/>
      <c r="EW34" s="374"/>
      <c r="EX34" s="115"/>
      <c r="EY34" s="64"/>
      <c r="EZ34" s="64"/>
      <c r="FA34" s="64"/>
      <c r="FB34" s="64"/>
      <c r="FC34" s="64"/>
      <c r="FD34" s="64"/>
      <c r="FF34" s="64"/>
      <c r="FG34" s="64"/>
      <c r="FH34" s="64"/>
      <c r="FJ34" s="115"/>
      <c r="FK34" s="64"/>
      <c r="FL34" s="374"/>
      <c r="FM34" s="115"/>
      <c r="FN34" s="64"/>
      <c r="FO34" s="64"/>
      <c r="FP34" s="64"/>
      <c r="FQ34" s="64"/>
      <c r="FR34" s="64"/>
      <c r="FS34" s="64"/>
      <c r="FU34" s="64"/>
      <c r="FV34" s="64"/>
      <c r="FW34" s="64"/>
      <c r="FY34" s="115"/>
      <c r="FZ34" s="64"/>
      <c r="GA34" s="374"/>
      <c r="GB34" s="115"/>
      <c r="GC34" s="64"/>
      <c r="GD34" s="64"/>
      <c r="GE34" s="64"/>
      <c r="GF34" s="64"/>
      <c r="GG34" s="64"/>
      <c r="GH34" s="64"/>
      <c r="GJ34" s="64"/>
      <c r="GK34" s="64"/>
      <c r="GL34" s="64"/>
      <c r="GN34" s="115"/>
      <c r="GO34" s="64"/>
      <c r="GP34" s="374"/>
      <c r="GQ34" s="115"/>
      <c r="GR34" s="64"/>
      <c r="GS34" s="64"/>
      <c r="GT34" s="64"/>
      <c r="GU34" s="64"/>
      <c r="GV34" s="64"/>
      <c r="GW34" s="64"/>
      <c r="GY34" s="64"/>
      <c r="GZ34" s="64"/>
      <c r="HA34" s="64"/>
      <c r="HC34" s="115"/>
      <c r="HD34" s="64"/>
      <c r="HE34" s="374"/>
      <c r="HF34" s="115"/>
      <c r="HG34" s="64"/>
      <c r="HH34" s="64"/>
      <c r="HI34" s="64"/>
      <c r="HJ34" s="64"/>
      <c r="HK34" s="64"/>
      <c r="HL34" s="64"/>
      <c r="HN34" s="64"/>
      <c r="HO34" s="64"/>
      <c r="HP34" s="64"/>
      <c r="HR34" s="115"/>
      <c r="HS34" s="64"/>
      <c r="HT34" s="374"/>
      <c r="HU34" s="115"/>
      <c r="HV34" s="64"/>
      <c r="HW34" s="64"/>
      <c r="HX34" s="64"/>
      <c r="HY34" s="64"/>
      <c r="HZ34" s="64"/>
      <c r="IA34" s="64"/>
      <c r="IC34" s="64"/>
      <c r="ID34" s="64"/>
      <c r="IE34" s="64"/>
      <c r="IG34" s="115"/>
      <c r="IH34" s="64"/>
      <c r="II34" s="374"/>
      <c r="IJ34" s="115"/>
      <c r="IK34" s="64"/>
      <c r="IL34" s="64"/>
      <c r="IM34" s="64"/>
      <c r="IN34" s="64"/>
      <c r="IO34" s="64"/>
      <c r="IP34" s="64"/>
      <c r="IR34" s="64"/>
      <c r="IS34" s="64"/>
      <c r="IT34" s="64"/>
      <c r="IV34" s="115"/>
    </row>
    <row r="35" spans="1:256" s="88" customFormat="1" ht="24.75" customHeight="1">
      <c r="A35" s="369" t="s">
        <v>678</v>
      </c>
      <c r="B35" s="371" t="s">
        <v>702</v>
      </c>
      <c r="C35" s="370">
        <v>20</v>
      </c>
      <c r="D35" s="373" t="s">
        <v>69</v>
      </c>
      <c r="E35" s="371"/>
      <c r="F35" s="371">
        <v>17</v>
      </c>
      <c r="G35" s="371">
        <v>4</v>
      </c>
      <c r="H35" s="371"/>
      <c r="I35" s="371">
        <v>2</v>
      </c>
      <c r="J35" s="371">
        <f t="shared" si="3"/>
        <v>23</v>
      </c>
      <c r="K35" s="372"/>
      <c r="L35" s="371">
        <v>3401220</v>
      </c>
      <c r="M35" s="371">
        <f t="shared" si="2"/>
        <v>460</v>
      </c>
      <c r="N35" s="371"/>
      <c r="O35" s="127"/>
      <c r="P35" s="115"/>
      <c r="Q35" s="64"/>
      <c r="R35" s="374"/>
      <c r="S35" s="115"/>
      <c r="T35" s="64"/>
      <c r="U35" s="64"/>
      <c r="V35" s="64"/>
      <c r="W35" s="64"/>
      <c r="X35" s="64"/>
      <c r="Y35" s="64"/>
      <c r="AA35" s="64"/>
      <c r="AB35" s="64"/>
      <c r="AC35" s="64"/>
      <c r="AE35" s="115"/>
      <c r="AF35" s="64"/>
      <c r="AG35" s="374"/>
      <c r="AH35" s="115"/>
      <c r="AI35" s="64"/>
      <c r="AJ35" s="64"/>
      <c r="AK35" s="64"/>
      <c r="AL35" s="64"/>
      <c r="AM35" s="64"/>
      <c r="AN35" s="64"/>
      <c r="AP35" s="64"/>
      <c r="AQ35" s="64"/>
      <c r="AR35" s="64"/>
      <c r="AT35" s="115"/>
      <c r="AU35" s="64"/>
      <c r="AV35" s="374"/>
      <c r="AW35" s="115"/>
      <c r="AX35" s="64"/>
      <c r="AY35" s="64"/>
      <c r="AZ35" s="64"/>
      <c r="BA35" s="64"/>
      <c r="BB35" s="64"/>
      <c r="BC35" s="64"/>
      <c r="BE35" s="64"/>
      <c r="BF35" s="64"/>
      <c r="BG35" s="64"/>
      <c r="BI35" s="115"/>
      <c r="BJ35" s="64"/>
      <c r="BK35" s="374"/>
      <c r="BL35" s="115"/>
      <c r="BM35" s="64"/>
      <c r="BN35" s="64"/>
      <c r="BO35" s="64"/>
      <c r="BP35" s="64"/>
      <c r="BQ35" s="64"/>
      <c r="BR35" s="64"/>
      <c r="BT35" s="64"/>
      <c r="BU35" s="64"/>
      <c r="BV35" s="64"/>
      <c r="BX35" s="115"/>
      <c r="BY35" s="64"/>
      <c r="BZ35" s="374"/>
      <c r="CA35" s="115"/>
      <c r="CB35" s="64"/>
      <c r="CC35" s="64"/>
      <c r="CD35" s="64"/>
      <c r="CE35" s="64"/>
      <c r="CF35" s="64"/>
      <c r="CG35" s="64"/>
      <c r="CI35" s="64"/>
      <c r="CJ35" s="64"/>
      <c r="CK35" s="64"/>
      <c r="CM35" s="115"/>
      <c r="CN35" s="64"/>
      <c r="CO35" s="374"/>
      <c r="CP35" s="115"/>
      <c r="CQ35" s="64"/>
      <c r="CR35" s="64"/>
      <c r="CS35" s="64"/>
      <c r="CT35" s="64"/>
      <c r="CU35" s="64"/>
      <c r="CV35" s="64"/>
      <c r="CX35" s="64"/>
      <c r="CY35" s="64"/>
      <c r="CZ35" s="64"/>
      <c r="DB35" s="115"/>
      <c r="DC35" s="64"/>
      <c r="DD35" s="374"/>
      <c r="DE35" s="115"/>
      <c r="DF35" s="64"/>
      <c r="DG35" s="64"/>
      <c r="DH35" s="64"/>
      <c r="DI35" s="64"/>
      <c r="DJ35" s="64"/>
      <c r="DK35" s="64"/>
      <c r="DM35" s="64"/>
      <c r="DN35" s="64"/>
      <c r="DO35" s="64"/>
      <c r="DQ35" s="115"/>
      <c r="DR35" s="64"/>
      <c r="DS35" s="374"/>
      <c r="DT35" s="115"/>
      <c r="DU35" s="64"/>
      <c r="DV35" s="64"/>
      <c r="DW35" s="64"/>
      <c r="DX35" s="64"/>
      <c r="DY35" s="64"/>
      <c r="DZ35" s="64"/>
      <c r="EB35" s="64"/>
      <c r="EC35" s="64"/>
      <c r="ED35" s="64"/>
      <c r="EF35" s="115"/>
      <c r="EG35" s="64"/>
      <c r="EH35" s="374"/>
      <c r="EI35" s="115"/>
      <c r="EJ35" s="64"/>
      <c r="EK35" s="64"/>
      <c r="EL35" s="64"/>
      <c r="EM35" s="64"/>
      <c r="EN35" s="64"/>
      <c r="EO35" s="64"/>
      <c r="EQ35" s="64"/>
      <c r="ER35" s="64"/>
      <c r="ES35" s="64"/>
      <c r="EU35" s="115"/>
      <c r="EV35" s="64"/>
      <c r="EW35" s="374"/>
      <c r="EX35" s="115"/>
      <c r="EY35" s="64"/>
      <c r="EZ35" s="64"/>
      <c r="FA35" s="64"/>
      <c r="FB35" s="64"/>
      <c r="FC35" s="64"/>
      <c r="FD35" s="64"/>
      <c r="FF35" s="64"/>
      <c r="FG35" s="64"/>
      <c r="FH35" s="64"/>
      <c r="FJ35" s="115"/>
      <c r="FK35" s="64"/>
      <c r="FL35" s="374"/>
      <c r="FM35" s="115"/>
      <c r="FN35" s="64"/>
      <c r="FO35" s="64"/>
      <c r="FP35" s="64"/>
      <c r="FQ35" s="64"/>
      <c r="FR35" s="64"/>
      <c r="FS35" s="64"/>
      <c r="FU35" s="64"/>
      <c r="FV35" s="64"/>
      <c r="FW35" s="64"/>
      <c r="FY35" s="115"/>
      <c r="FZ35" s="64"/>
      <c r="GA35" s="374"/>
      <c r="GB35" s="115"/>
      <c r="GC35" s="64"/>
      <c r="GD35" s="64"/>
      <c r="GE35" s="64"/>
      <c r="GF35" s="64"/>
      <c r="GG35" s="64"/>
      <c r="GH35" s="64"/>
      <c r="GJ35" s="64"/>
      <c r="GK35" s="64"/>
      <c r="GL35" s="64"/>
      <c r="GN35" s="115"/>
      <c r="GO35" s="64"/>
      <c r="GP35" s="374"/>
      <c r="GQ35" s="115"/>
      <c r="GR35" s="64"/>
      <c r="GS35" s="64"/>
      <c r="GT35" s="64"/>
      <c r="GU35" s="64"/>
      <c r="GV35" s="64"/>
      <c r="GW35" s="64"/>
      <c r="GY35" s="64"/>
      <c r="GZ35" s="64"/>
      <c r="HA35" s="64"/>
      <c r="HC35" s="115"/>
      <c r="HD35" s="64"/>
      <c r="HE35" s="374"/>
      <c r="HF35" s="115"/>
      <c r="HG35" s="64"/>
      <c r="HH35" s="64"/>
      <c r="HI35" s="64"/>
      <c r="HJ35" s="64"/>
      <c r="HK35" s="64"/>
      <c r="HL35" s="64"/>
      <c r="HN35" s="64"/>
      <c r="HO35" s="64"/>
      <c r="HP35" s="64"/>
      <c r="HR35" s="115"/>
      <c r="HS35" s="64"/>
      <c r="HT35" s="374"/>
      <c r="HU35" s="115"/>
      <c r="HV35" s="64"/>
      <c r="HW35" s="64"/>
      <c r="HX35" s="64"/>
      <c r="HY35" s="64"/>
      <c r="HZ35" s="64"/>
      <c r="IA35" s="64"/>
      <c r="IC35" s="64"/>
      <c r="ID35" s="64"/>
      <c r="IE35" s="64"/>
      <c r="IG35" s="115"/>
      <c r="IH35" s="64"/>
      <c r="II35" s="374"/>
      <c r="IJ35" s="115"/>
      <c r="IK35" s="64"/>
      <c r="IL35" s="64"/>
      <c r="IM35" s="64"/>
      <c r="IN35" s="64"/>
      <c r="IO35" s="64"/>
      <c r="IP35" s="64"/>
      <c r="IR35" s="64"/>
      <c r="IS35" s="64"/>
      <c r="IT35" s="64"/>
      <c r="IV35" s="115"/>
    </row>
    <row r="36" spans="1:256" ht="17.25" customHeight="1">
      <c r="A36" s="124" t="s">
        <v>691</v>
      </c>
      <c r="B36" s="125"/>
      <c r="C36" s="125"/>
      <c r="D36" s="420" t="s">
        <v>70</v>
      </c>
      <c r="E36" s="420"/>
      <c r="F36" s="14"/>
      <c r="G36" s="14"/>
      <c r="H36" s="14"/>
      <c r="I36" s="14"/>
      <c r="J36" s="126"/>
      <c r="K36" s="372"/>
      <c r="L36" s="13"/>
      <c r="M36" s="14"/>
      <c r="N36" s="59"/>
      <c r="O36" s="127"/>
    </row>
    <row r="37" spans="1:256" s="105" customFormat="1" ht="13.2">
      <c r="A37" s="106" t="s">
        <v>68</v>
      </c>
      <c r="B37" s="107"/>
      <c r="C37" s="107"/>
      <c r="D37" s="107" t="s">
        <v>703</v>
      </c>
      <c r="E37" s="107"/>
      <c r="F37" s="107"/>
      <c r="G37" s="107"/>
      <c r="H37" s="107"/>
      <c r="I37" s="107"/>
      <c r="J37" s="107"/>
      <c r="K37" s="107"/>
      <c r="L37" s="108"/>
      <c r="M37" s="109"/>
      <c r="N37" s="110"/>
      <c r="O37" s="111"/>
    </row>
    <row r="39" spans="1:256" s="28" customFormat="1" ht="10.199999999999999" customHeight="1">
      <c r="A39" s="397" t="s">
        <v>77</v>
      </c>
      <c r="B39" s="397"/>
      <c r="C39" s="397"/>
      <c r="D39" s="397"/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0"/>
      <c r="Q39" s="30"/>
      <c r="R39" s="30"/>
      <c r="S39" s="30"/>
      <c r="T39" s="30"/>
      <c r="U39" s="30"/>
      <c r="V39" s="30"/>
      <c r="W39" s="30"/>
    </row>
    <row r="41" spans="1:256">
      <c r="B41" s="112"/>
      <c r="C41" s="112"/>
      <c r="D41" s="112"/>
      <c r="E41" s="112"/>
      <c r="F41" s="112"/>
      <c r="G41" s="112"/>
    </row>
  </sheetData>
  <mergeCells count="18">
    <mergeCell ref="A39:O39"/>
    <mergeCell ref="A5:A6"/>
    <mergeCell ref="B5:B6"/>
    <mergeCell ref="C5:C6"/>
    <mergeCell ref="F5:J5"/>
    <mergeCell ref="K5:K6"/>
    <mergeCell ref="A9:N9"/>
    <mergeCell ref="D22:E22"/>
    <mergeCell ref="A23:N23"/>
    <mergeCell ref="D36:E36"/>
    <mergeCell ref="A8:O8"/>
    <mergeCell ref="A4:N4"/>
    <mergeCell ref="K2:O2"/>
    <mergeCell ref="L5:L6"/>
    <mergeCell ref="M5:M6"/>
    <mergeCell ref="N5:N6"/>
    <mergeCell ref="O5:O6"/>
    <mergeCell ref="D6:E6"/>
  </mergeCells>
  <printOptions horizontalCentered="1"/>
  <pageMargins left="0.43307086614173229" right="0.23622047244094491" top="0.94488188976377963" bottom="0.35433070866141736" header="0.78740157480314965" footer="0.19685039370078741"/>
  <pageSetup paperSize="9" scale="90" orientation="landscape" r:id="rId1"/>
  <headerFooter differentFirst="1" alignWithMargins="0">
    <oddHeader>&amp;C&amp;9&amp;P</oddHeader>
    <oddFooter>&amp;R&amp;8ДЦОП зі стрибків у воду та павання синхронного]</oddFooter>
  </headerFooter>
  <rowBreaks count="1" manualBreakCount="1">
    <brk id="2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84D4"/>
  </sheetPr>
  <dimension ref="A1:X168"/>
  <sheetViews>
    <sheetView view="pageBreakPreview" zoomScale="110" zoomScaleNormal="100" zoomScaleSheetLayoutView="110" workbookViewId="0">
      <selection activeCell="L51" sqref="L50:L51"/>
    </sheetView>
  </sheetViews>
  <sheetFormatPr defaultColWidth="9.109375" defaultRowHeight="10.199999999999999"/>
  <cols>
    <col min="1" max="1" width="39.33203125" style="28" customWidth="1"/>
    <col min="2" max="2" width="10.5546875" style="29" customWidth="1"/>
    <col min="3" max="3" width="5.109375" style="29" customWidth="1"/>
    <col min="4" max="4" width="16.44140625" style="36" customWidth="1"/>
    <col min="5" max="5" width="13.5546875" style="30" customWidth="1"/>
    <col min="6" max="6" width="7.6640625" style="30" customWidth="1"/>
    <col min="7" max="7" width="6.109375" style="30" customWidth="1"/>
    <col min="8" max="9" width="5.44140625" style="30" customWidth="1"/>
    <col min="10" max="10" width="6.88671875" style="30" customWidth="1"/>
    <col min="11" max="11" width="5.44140625" style="30" customWidth="1"/>
    <col min="12" max="12" width="7.33203125" style="30" customWidth="1"/>
    <col min="13" max="13" width="7.5546875" style="31" customWidth="1"/>
    <col min="14" max="14" width="7.5546875" style="31" hidden="1" customWidth="1"/>
    <col min="15" max="15" width="11.109375" style="32" customWidth="1"/>
    <col min="16" max="16" width="15.33203125" style="30" customWidth="1"/>
    <col min="17" max="17" width="10" style="30" customWidth="1"/>
    <col min="18" max="18" width="8.109375" style="30" customWidth="1"/>
    <col min="19" max="19" width="7.44140625" style="30" customWidth="1"/>
    <col min="20" max="21" width="6.44140625" style="30" customWidth="1"/>
    <col min="22" max="24" width="9.109375" style="30"/>
    <col min="25" max="16384" width="9.109375" style="28"/>
  </cols>
  <sheetData>
    <row r="1" spans="1:15" s="1" customFormat="1" ht="17.25" customHeight="1">
      <c r="E1" s="131"/>
      <c r="F1" s="131"/>
      <c r="G1" s="131"/>
      <c r="H1" s="131"/>
      <c r="I1" s="131"/>
      <c r="J1" s="131"/>
      <c r="K1" s="132" t="s">
        <v>0</v>
      </c>
      <c r="L1" s="132"/>
      <c r="M1" s="128"/>
      <c r="N1" s="67"/>
      <c r="O1" s="67"/>
    </row>
    <row r="2" spans="1:15" s="1" customFormat="1" ht="51.75" customHeight="1">
      <c r="B2" s="2"/>
      <c r="C2" s="2"/>
      <c r="E2" s="133"/>
      <c r="F2" s="134"/>
      <c r="G2" s="134"/>
      <c r="H2" s="134"/>
      <c r="I2" s="134"/>
      <c r="J2" s="134"/>
      <c r="K2" s="399" t="s">
        <v>75</v>
      </c>
      <c r="L2" s="399"/>
      <c r="M2" s="399"/>
      <c r="N2" s="399"/>
      <c r="O2" s="399"/>
    </row>
    <row r="3" spans="1:15" s="1" customFormat="1" ht="14.25" customHeight="1">
      <c r="B3" s="2"/>
      <c r="C3" s="2"/>
      <c r="E3" s="133"/>
      <c r="F3" s="134"/>
      <c r="G3" s="134"/>
      <c r="H3" s="134"/>
      <c r="I3" s="134"/>
      <c r="J3" s="134"/>
      <c r="K3" s="135"/>
      <c r="L3" s="135"/>
      <c r="M3" s="129"/>
      <c r="N3" s="4"/>
      <c r="O3" s="4"/>
    </row>
    <row r="4" spans="1:15" s="5" customFormat="1" ht="24" customHeight="1" thickBot="1">
      <c r="A4" s="398" t="s">
        <v>76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</row>
    <row r="5" spans="1:15" s="9" customFormat="1" ht="24" customHeight="1" thickBot="1">
      <c r="A5" s="403" t="s">
        <v>1</v>
      </c>
      <c r="B5" s="393" t="s">
        <v>2</v>
      </c>
      <c r="C5" s="403" t="s">
        <v>3</v>
      </c>
      <c r="D5" s="6" t="s">
        <v>73</v>
      </c>
      <c r="E5" s="7" t="s">
        <v>5</v>
      </c>
      <c r="F5" s="400" t="s">
        <v>6</v>
      </c>
      <c r="G5" s="405"/>
      <c r="H5" s="405"/>
      <c r="I5" s="405"/>
      <c r="J5" s="401"/>
      <c r="K5" s="411" t="s">
        <v>7</v>
      </c>
      <c r="L5" s="393" t="s">
        <v>8</v>
      </c>
      <c r="M5" s="395" t="s">
        <v>9</v>
      </c>
      <c r="N5" s="60"/>
      <c r="O5" s="395" t="s">
        <v>10</v>
      </c>
    </row>
    <row r="6" spans="1:15" s="9" customFormat="1" ht="24" customHeight="1" thickBot="1">
      <c r="A6" s="404"/>
      <c r="B6" s="394"/>
      <c r="C6" s="404"/>
      <c r="D6" s="400" t="s">
        <v>74</v>
      </c>
      <c r="E6" s="401"/>
      <c r="F6" s="10" t="s">
        <v>12</v>
      </c>
      <c r="G6" s="10" t="s">
        <v>13</v>
      </c>
      <c r="H6" s="8" t="s">
        <v>14</v>
      </c>
      <c r="I6" s="10" t="s">
        <v>15</v>
      </c>
      <c r="J6" s="10" t="s">
        <v>16</v>
      </c>
      <c r="K6" s="412"/>
      <c r="L6" s="394"/>
      <c r="M6" s="396"/>
      <c r="N6" s="61"/>
      <c r="O6" s="396"/>
    </row>
    <row r="7" spans="1:15" s="22" customFormat="1">
      <c r="B7" s="23"/>
      <c r="C7" s="23"/>
      <c r="D7" s="33"/>
      <c r="E7" s="30"/>
      <c r="F7" s="30"/>
      <c r="G7" s="30"/>
      <c r="H7" s="30"/>
      <c r="I7" s="30"/>
      <c r="J7" s="30"/>
      <c r="K7" s="30"/>
      <c r="L7" s="30"/>
      <c r="M7" s="24"/>
      <c r="N7" s="24"/>
      <c r="O7" s="25"/>
    </row>
    <row r="8" spans="1:15" s="11" customFormat="1" ht="23.4" customHeight="1">
      <c r="A8" s="423" t="s">
        <v>781</v>
      </c>
      <c r="B8" s="423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</row>
    <row r="9" spans="1:15" s="88" customFormat="1" ht="19.2" customHeight="1">
      <c r="A9" s="98"/>
      <c r="B9" s="98"/>
      <c r="C9" s="98"/>
      <c r="D9" s="101"/>
      <c r="E9" s="98"/>
      <c r="F9" s="98"/>
      <c r="G9" s="98"/>
      <c r="H9" s="98"/>
      <c r="I9" s="98"/>
      <c r="J9" s="98"/>
      <c r="K9" s="98"/>
      <c r="L9" s="99"/>
      <c r="M9" s="148"/>
      <c r="N9" s="86"/>
      <c r="O9" s="100"/>
    </row>
    <row r="10" spans="1:15" s="147" customFormat="1" ht="22.8" customHeight="1">
      <c r="A10" s="12" t="s">
        <v>80</v>
      </c>
      <c r="B10" s="14" t="s">
        <v>782</v>
      </c>
      <c r="C10" s="14">
        <v>18</v>
      </c>
      <c r="D10" s="14" t="s">
        <v>61</v>
      </c>
      <c r="E10" s="14"/>
      <c r="F10" s="14">
        <v>10</v>
      </c>
      <c r="G10" s="14">
        <v>3</v>
      </c>
      <c r="H10" s="14">
        <v>0</v>
      </c>
      <c r="I10" s="14">
        <v>1</v>
      </c>
      <c r="J10" s="14">
        <v>14</v>
      </c>
      <c r="K10" s="14"/>
      <c r="L10" s="13">
        <v>3401220</v>
      </c>
      <c r="M10" s="130">
        <v>252</v>
      </c>
      <c r="N10" s="59"/>
      <c r="O10" s="149"/>
    </row>
    <row r="11" spans="1:15" s="88" customFormat="1" ht="22.8" customHeight="1">
      <c r="A11" s="12" t="s">
        <v>81</v>
      </c>
      <c r="B11" s="14" t="s">
        <v>82</v>
      </c>
      <c r="C11" s="14">
        <v>18</v>
      </c>
      <c r="D11" s="14" t="s">
        <v>61</v>
      </c>
      <c r="E11" s="14"/>
      <c r="F11" s="14">
        <v>10</v>
      </c>
      <c r="G11" s="14">
        <v>3</v>
      </c>
      <c r="H11" s="14">
        <v>0</v>
      </c>
      <c r="I11" s="14">
        <v>1</v>
      </c>
      <c r="J11" s="14">
        <v>14</v>
      </c>
      <c r="K11" s="14"/>
      <c r="L11" s="13">
        <v>3401220</v>
      </c>
      <c r="M11" s="130">
        <v>252</v>
      </c>
      <c r="N11" s="59"/>
      <c r="O11" s="149"/>
    </row>
    <row r="12" spans="1:15" s="88" customFormat="1" ht="22.8" customHeight="1">
      <c r="A12" s="12" t="s">
        <v>81</v>
      </c>
      <c r="B12" s="14" t="s">
        <v>83</v>
      </c>
      <c r="C12" s="14">
        <v>18</v>
      </c>
      <c r="D12" s="14" t="s">
        <v>61</v>
      </c>
      <c r="E12" s="14"/>
      <c r="F12" s="14">
        <v>6</v>
      </c>
      <c r="G12" s="14">
        <v>1</v>
      </c>
      <c r="H12" s="14">
        <v>0</v>
      </c>
      <c r="I12" s="14">
        <v>1</v>
      </c>
      <c r="J12" s="14">
        <v>8</v>
      </c>
      <c r="K12" s="14"/>
      <c r="L12" s="13">
        <v>3401220</v>
      </c>
      <c r="M12" s="130">
        <v>144</v>
      </c>
      <c r="N12" s="59"/>
      <c r="O12" s="149"/>
    </row>
    <row r="13" spans="1:15" s="88" customFormat="1" ht="22.8" customHeight="1">
      <c r="A13" s="12" t="s">
        <v>783</v>
      </c>
      <c r="B13" s="14" t="s">
        <v>120</v>
      </c>
      <c r="C13" s="14">
        <v>3</v>
      </c>
      <c r="D13" s="14" t="s">
        <v>61</v>
      </c>
      <c r="E13" s="14" t="s">
        <v>84</v>
      </c>
      <c r="F13" s="14">
        <v>2</v>
      </c>
      <c r="G13" s="14">
        <v>1</v>
      </c>
      <c r="H13" s="14">
        <v>0</v>
      </c>
      <c r="I13" s="14">
        <v>1</v>
      </c>
      <c r="J13" s="14">
        <v>4</v>
      </c>
      <c r="K13" s="14" t="s">
        <v>85</v>
      </c>
      <c r="L13" s="13">
        <v>3401220</v>
      </c>
      <c r="M13" s="130">
        <v>12</v>
      </c>
      <c r="N13" s="59"/>
      <c r="O13" s="149"/>
    </row>
    <row r="14" spans="1:15" s="88" customFormat="1" ht="22.8" customHeight="1">
      <c r="A14" s="12" t="s">
        <v>86</v>
      </c>
      <c r="B14" s="14" t="s">
        <v>87</v>
      </c>
      <c r="C14" s="14">
        <v>2</v>
      </c>
      <c r="D14" s="14" t="s">
        <v>61</v>
      </c>
      <c r="E14" s="14"/>
      <c r="F14" s="14">
        <v>5</v>
      </c>
      <c r="G14" s="14">
        <v>1</v>
      </c>
      <c r="H14" s="14">
        <v>0</v>
      </c>
      <c r="I14" s="14">
        <v>0</v>
      </c>
      <c r="J14" s="14">
        <v>6</v>
      </c>
      <c r="K14" s="14"/>
      <c r="L14" s="13">
        <v>3401220</v>
      </c>
      <c r="M14" s="130">
        <v>12</v>
      </c>
      <c r="N14" s="59"/>
      <c r="O14" s="149"/>
    </row>
    <row r="15" spans="1:15" s="147" customFormat="1" ht="22.8" customHeight="1">
      <c r="A15" s="12" t="s">
        <v>88</v>
      </c>
      <c r="B15" s="14" t="s">
        <v>89</v>
      </c>
      <c r="C15" s="14">
        <v>21</v>
      </c>
      <c r="D15" s="14" t="s">
        <v>61</v>
      </c>
      <c r="E15" s="14"/>
      <c r="F15" s="14">
        <v>10</v>
      </c>
      <c r="G15" s="14">
        <v>3</v>
      </c>
      <c r="H15" s="14">
        <v>0</v>
      </c>
      <c r="I15" s="14">
        <v>1</v>
      </c>
      <c r="J15" s="14">
        <v>14</v>
      </c>
      <c r="K15" s="14"/>
      <c r="L15" s="13">
        <v>3401220</v>
      </c>
      <c r="M15" s="130">
        <v>294</v>
      </c>
      <c r="N15" s="59"/>
      <c r="O15" s="149"/>
    </row>
    <row r="16" spans="1:15" s="88" customFormat="1" ht="22.8" customHeight="1">
      <c r="A16" s="12" t="s">
        <v>90</v>
      </c>
      <c r="B16" s="14" t="s">
        <v>91</v>
      </c>
      <c r="C16" s="14">
        <v>21</v>
      </c>
      <c r="D16" s="14" t="s">
        <v>61</v>
      </c>
      <c r="E16" s="14"/>
      <c r="F16" s="14">
        <v>10</v>
      </c>
      <c r="G16" s="14">
        <v>3</v>
      </c>
      <c r="H16" s="14">
        <v>0</v>
      </c>
      <c r="I16" s="14">
        <v>1</v>
      </c>
      <c r="J16" s="14">
        <v>14</v>
      </c>
      <c r="K16" s="14"/>
      <c r="L16" s="13">
        <v>3401220</v>
      </c>
      <c r="M16" s="130">
        <v>294</v>
      </c>
      <c r="N16" s="59"/>
      <c r="O16" s="149"/>
    </row>
    <row r="17" spans="1:15" s="88" customFormat="1" ht="22.8" customHeight="1">
      <c r="A17" s="12" t="s">
        <v>88</v>
      </c>
      <c r="B17" s="14" t="s">
        <v>92</v>
      </c>
      <c r="C17" s="14">
        <v>18</v>
      </c>
      <c r="D17" s="14" t="s">
        <v>61</v>
      </c>
      <c r="E17" s="14"/>
      <c r="F17" s="14">
        <v>10</v>
      </c>
      <c r="G17" s="14">
        <v>3</v>
      </c>
      <c r="H17" s="14">
        <v>0</v>
      </c>
      <c r="I17" s="14">
        <v>1</v>
      </c>
      <c r="J17" s="14">
        <v>14</v>
      </c>
      <c r="K17" s="14"/>
      <c r="L17" s="13">
        <v>3401220</v>
      </c>
      <c r="M17" s="130">
        <v>252</v>
      </c>
      <c r="N17" s="59"/>
      <c r="O17" s="149"/>
    </row>
    <row r="18" spans="1:15" s="88" customFormat="1" ht="22.8" customHeight="1">
      <c r="A18" s="12" t="s">
        <v>81</v>
      </c>
      <c r="B18" s="14" t="s">
        <v>93</v>
      </c>
      <c r="C18" s="14">
        <v>21</v>
      </c>
      <c r="D18" s="14" t="s">
        <v>61</v>
      </c>
      <c r="E18" s="14"/>
      <c r="F18" s="14">
        <v>8</v>
      </c>
      <c r="G18" s="14">
        <v>2</v>
      </c>
      <c r="H18" s="14">
        <v>0</v>
      </c>
      <c r="I18" s="14">
        <v>1</v>
      </c>
      <c r="J18" s="14">
        <v>11</v>
      </c>
      <c r="K18" s="14"/>
      <c r="L18" s="13">
        <v>3401220</v>
      </c>
      <c r="M18" s="130">
        <v>231</v>
      </c>
      <c r="N18" s="59"/>
      <c r="O18" s="149"/>
    </row>
    <row r="19" spans="1:15" s="88" customFormat="1" ht="22.8" customHeight="1">
      <c r="A19" s="12" t="s">
        <v>88</v>
      </c>
      <c r="B19" s="14" t="s">
        <v>94</v>
      </c>
      <c r="C19" s="14">
        <v>18</v>
      </c>
      <c r="D19" s="14" t="s">
        <v>61</v>
      </c>
      <c r="E19" s="14"/>
      <c r="F19" s="14">
        <v>15</v>
      </c>
      <c r="G19" s="14">
        <v>4</v>
      </c>
      <c r="H19" s="14">
        <v>0</v>
      </c>
      <c r="I19" s="14">
        <v>2</v>
      </c>
      <c r="J19" s="14">
        <v>21</v>
      </c>
      <c r="K19" s="14"/>
      <c r="L19" s="13">
        <v>3401220</v>
      </c>
      <c r="M19" s="130">
        <v>378</v>
      </c>
      <c r="N19" s="59"/>
      <c r="O19" s="149"/>
    </row>
    <row r="20" spans="1:15" s="88" customFormat="1" ht="22.8" customHeight="1">
      <c r="A20" s="12" t="s">
        <v>17</v>
      </c>
      <c r="B20" s="14" t="s">
        <v>95</v>
      </c>
      <c r="C20" s="14">
        <v>18</v>
      </c>
      <c r="D20" s="14" t="s">
        <v>61</v>
      </c>
      <c r="E20" s="14"/>
      <c r="F20" s="14">
        <v>10</v>
      </c>
      <c r="G20" s="14">
        <v>2</v>
      </c>
      <c r="H20" s="14">
        <v>0</v>
      </c>
      <c r="I20" s="14">
        <v>1</v>
      </c>
      <c r="J20" s="14">
        <v>13</v>
      </c>
      <c r="K20" s="14"/>
      <c r="L20" s="13">
        <v>3401220</v>
      </c>
      <c r="M20" s="130">
        <v>234</v>
      </c>
      <c r="N20" s="59"/>
      <c r="O20" s="149"/>
    </row>
    <row r="21" spans="1:15" s="147" customFormat="1" ht="22.8" customHeight="1">
      <c r="A21" s="12" t="s">
        <v>90</v>
      </c>
      <c r="B21" s="14" t="s">
        <v>96</v>
      </c>
      <c r="C21" s="14">
        <v>12</v>
      </c>
      <c r="D21" s="14" t="s">
        <v>61</v>
      </c>
      <c r="E21" s="14"/>
      <c r="F21" s="14">
        <v>7</v>
      </c>
      <c r="G21" s="14">
        <v>1</v>
      </c>
      <c r="H21" s="14">
        <v>0</v>
      </c>
      <c r="I21" s="14">
        <v>0</v>
      </c>
      <c r="J21" s="14">
        <v>8</v>
      </c>
      <c r="K21" s="14"/>
      <c r="L21" s="13">
        <v>3401220</v>
      </c>
      <c r="M21" s="130">
        <v>96</v>
      </c>
      <c r="N21" s="59"/>
      <c r="O21" s="149"/>
    </row>
    <row r="22" spans="1:15" s="88" customFormat="1" ht="23.4" customHeight="1">
      <c r="A22" s="12" t="s">
        <v>81</v>
      </c>
      <c r="B22" s="14" t="s">
        <v>97</v>
      </c>
      <c r="C22" s="14">
        <v>21</v>
      </c>
      <c r="D22" s="14" t="s">
        <v>61</v>
      </c>
      <c r="E22" s="14"/>
      <c r="F22" s="14">
        <v>15</v>
      </c>
      <c r="G22" s="14">
        <v>3</v>
      </c>
      <c r="H22" s="14">
        <v>0</v>
      </c>
      <c r="I22" s="14">
        <v>1</v>
      </c>
      <c r="J22" s="14">
        <v>19</v>
      </c>
      <c r="K22" s="14"/>
      <c r="L22" s="13">
        <v>3401220</v>
      </c>
      <c r="M22" s="130">
        <v>399</v>
      </c>
      <c r="N22" s="59"/>
      <c r="O22" s="149"/>
    </row>
    <row r="23" spans="1:15" s="88" customFormat="1" ht="23.4" customHeight="1">
      <c r="A23" s="12" t="s">
        <v>784</v>
      </c>
      <c r="B23" s="14" t="s">
        <v>98</v>
      </c>
      <c r="C23" s="14">
        <v>3</v>
      </c>
      <c r="D23" s="14" t="s">
        <v>61</v>
      </c>
      <c r="E23" s="14" t="s">
        <v>84</v>
      </c>
      <c r="F23" s="14">
        <v>4</v>
      </c>
      <c r="G23" s="14">
        <v>1</v>
      </c>
      <c r="H23" s="14">
        <v>0</v>
      </c>
      <c r="I23" s="14">
        <v>1</v>
      </c>
      <c r="J23" s="14">
        <v>6</v>
      </c>
      <c r="K23" s="14" t="s">
        <v>85</v>
      </c>
      <c r="L23" s="13">
        <v>3401220</v>
      </c>
      <c r="M23" s="130">
        <v>18</v>
      </c>
      <c r="N23" s="59"/>
      <c r="O23" s="149"/>
    </row>
    <row r="24" spans="1:15" s="88" customFormat="1" ht="23.4" customHeight="1">
      <c r="A24" s="12" t="s">
        <v>17</v>
      </c>
      <c r="B24" s="14" t="s">
        <v>99</v>
      </c>
      <c r="C24" s="14">
        <v>21</v>
      </c>
      <c r="D24" s="14" t="s">
        <v>61</v>
      </c>
      <c r="E24" s="14"/>
      <c r="F24" s="14">
        <v>10</v>
      </c>
      <c r="G24" s="14">
        <v>3</v>
      </c>
      <c r="H24" s="14">
        <v>0</v>
      </c>
      <c r="I24" s="14">
        <v>1</v>
      </c>
      <c r="J24" s="14">
        <v>14</v>
      </c>
      <c r="K24" s="14"/>
      <c r="L24" s="13">
        <v>3401220</v>
      </c>
      <c r="M24" s="130">
        <v>294</v>
      </c>
      <c r="N24" s="59"/>
      <c r="O24" s="149"/>
    </row>
    <row r="25" spans="1:15" s="88" customFormat="1" ht="23.4" customHeight="1">
      <c r="A25" s="12" t="s">
        <v>17</v>
      </c>
      <c r="B25" s="14" t="s">
        <v>100</v>
      </c>
      <c r="C25" s="14">
        <v>14</v>
      </c>
      <c r="D25" s="14" t="s">
        <v>61</v>
      </c>
      <c r="E25" s="14"/>
      <c r="F25" s="14">
        <v>10</v>
      </c>
      <c r="G25" s="14">
        <v>2</v>
      </c>
      <c r="H25" s="14">
        <v>0</v>
      </c>
      <c r="I25" s="14">
        <v>1</v>
      </c>
      <c r="J25" s="14">
        <v>13</v>
      </c>
      <c r="K25" s="14"/>
      <c r="L25" s="13">
        <v>3401220</v>
      </c>
      <c r="M25" s="130">
        <v>182</v>
      </c>
      <c r="N25" s="59"/>
      <c r="O25" s="149"/>
    </row>
    <row r="26" spans="1:15" s="88" customFormat="1" ht="35.4" customHeight="1">
      <c r="A26" s="12" t="s">
        <v>785</v>
      </c>
      <c r="B26" s="14" t="s">
        <v>786</v>
      </c>
      <c r="C26" s="14">
        <v>4</v>
      </c>
      <c r="D26" s="14" t="s">
        <v>61</v>
      </c>
      <c r="E26" s="14" t="s">
        <v>84</v>
      </c>
      <c r="F26" s="14">
        <v>4</v>
      </c>
      <c r="G26" s="14">
        <v>1</v>
      </c>
      <c r="H26" s="14">
        <v>0</v>
      </c>
      <c r="I26" s="14">
        <v>1</v>
      </c>
      <c r="J26" s="14">
        <v>6</v>
      </c>
      <c r="K26" s="14" t="s">
        <v>85</v>
      </c>
      <c r="L26" s="13">
        <v>3401220</v>
      </c>
      <c r="M26" s="130">
        <v>24</v>
      </c>
      <c r="N26" s="59"/>
      <c r="O26" s="149"/>
    </row>
    <row r="27" spans="1:15" s="88" customFormat="1" ht="24" customHeight="1">
      <c r="A27" s="12" t="s">
        <v>17</v>
      </c>
      <c r="B27" s="14" t="s">
        <v>101</v>
      </c>
      <c r="C27" s="14">
        <v>21</v>
      </c>
      <c r="D27" s="14" t="s">
        <v>61</v>
      </c>
      <c r="E27" s="14"/>
      <c r="F27" s="14">
        <v>10</v>
      </c>
      <c r="G27" s="14">
        <v>3</v>
      </c>
      <c r="H27" s="14">
        <v>0</v>
      </c>
      <c r="I27" s="14">
        <v>1</v>
      </c>
      <c r="J27" s="14">
        <v>14</v>
      </c>
      <c r="K27" s="14"/>
      <c r="L27" s="13">
        <v>3401220</v>
      </c>
      <c r="M27" s="130">
        <v>294</v>
      </c>
      <c r="N27" s="59"/>
      <c r="O27" s="149"/>
    </row>
    <row r="28" spans="1:15" s="88" customFormat="1" ht="24" customHeight="1">
      <c r="A28" s="12" t="s">
        <v>102</v>
      </c>
      <c r="B28" s="14" t="s">
        <v>103</v>
      </c>
      <c r="C28" s="14">
        <v>21</v>
      </c>
      <c r="D28" s="14" t="s">
        <v>61</v>
      </c>
      <c r="E28" s="14"/>
      <c r="F28" s="14">
        <v>10</v>
      </c>
      <c r="G28" s="14">
        <v>3</v>
      </c>
      <c r="H28" s="14">
        <v>0</v>
      </c>
      <c r="I28" s="14">
        <v>2</v>
      </c>
      <c r="J28" s="14">
        <v>15</v>
      </c>
      <c r="K28" s="14"/>
      <c r="L28" s="13">
        <v>3401220</v>
      </c>
      <c r="M28" s="130">
        <v>315</v>
      </c>
      <c r="N28" s="59"/>
      <c r="O28" s="149"/>
    </row>
    <row r="29" spans="1:15" s="88" customFormat="1" ht="24" customHeight="1">
      <c r="A29" s="12" t="s">
        <v>104</v>
      </c>
      <c r="B29" s="14" t="s">
        <v>105</v>
      </c>
      <c r="C29" s="14">
        <v>2</v>
      </c>
      <c r="D29" s="14" t="s">
        <v>61</v>
      </c>
      <c r="E29" s="14"/>
      <c r="F29" s="14">
        <v>5</v>
      </c>
      <c r="G29" s="14">
        <v>1</v>
      </c>
      <c r="H29" s="14">
        <v>0</v>
      </c>
      <c r="I29" s="14">
        <v>0</v>
      </c>
      <c r="J29" s="14">
        <v>6</v>
      </c>
      <c r="K29" s="14"/>
      <c r="L29" s="13">
        <v>3401220</v>
      </c>
      <c r="M29" s="130">
        <v>12</v>
      </c>
      <c r="N29" s="59"/>
      <c r="O29" s="149"/>
    </row>
    <row r="30" spans="1:15" s="88" customFormat="1" ht="24" customHeight="1">
      <c r="A30" s="12" t="s">
        <v>106</v>
      </c>
      <c r="B30" s="14" t="s">
        <v>107</v>
      </c>
      <c r="C30" s="14">
        <v>18</v>
      </c>
      <c r="D30" s="14" t="s">
        <v>61</v>
      </c>
      <c r="E30" s="14"/>
      <c r="F30" s="14">
        <v>10</v>
      </c>
      <c r="G30" s="14">
        <v>2</v>
      </c>
      <c r="H30" s="14">
        <v>0</v>
      </c>
      <c r="I30" s="14">
        <v>1</v>
      </c>
      <c r="J30" s="14">
        <v>13</v>
      </c>
      <c r="K30" s="14"/>
      <c r="L30" s="13">
        <v>3401220</v>
      </c>
      <c r="M30" s="130">
        <v>234</v>
      </c>
      <c r="N30" s="59"/>
      <c r="O30" s="149"/>
    </row>
    <row r="31" spans="1:15" s="88" customFormat="1" ht="24" customHeight="1">
      <c r="A31" s="12" t="s">
        <v>102</v>
      </c>
      <c r="B31" s="14" t="s">
        <v>108</v>
      </c>
      <c r="C31" s="14">
        <v>21</v>
      </c>
      <c r="D31" s="14" t="s">
        <v>61</v>
      </c>
      <c r="E31" s="14"/>
      <c r="F31" s="14">
        <v>12</v>
      </c>
      <c r="G31" s="14">
        <v>3</v>
      </c>
      <c r="H31" s="14">
        <v>0</v>
      </c>
      <c r="I31" s="14">
        <v>2</v>
      </c>
      <c r="J31" s="14">
        <v>17</v>
      </c>
      <c r="K31" s="14"/>
      <c r="L31" s="13">
        <v>3401220</v>
      </c>
      <c r="M31" s="130">
        <v>357</v>
      </c>
      <c r="N31" s="59"/>
      <c r="O31" s="149"/>
    </row>
    <row r="32" spans="1:15" s="88" customFormat="1" ht="24" customHeight="1">
      <c r="A32" s="12" t="s">
        <v>102</v>
      </c>
      <c r="B32" s="14" t="s">
        <v>109</v>
      </c>
      <c r="C32" s="14">
        <v>18</v>
      </c>
      <c r="D32" s="14" t="s">
        <v>61</v>
      </c>
      <c r="E32" s="14"/>
      <c r="F32" s="14">
        <v>10</v>
      </c>
      <c r="G32" s="14">
        <v>3</v>
      </c>
      <c r="H32" s="14">
        <v>0</v>
      </c>
      <c r="I32" s="14">
        <v>2</v>
      </c>
      <c r="J32" s="14">
        <v>15</v>
      </c>
      <c r="K32" s="14"/>
      <c r="L32" s="13">
        <v>3401220</v>
      </c>
      <c r="M32" s="130">
        <v>270</v>
      </c>
      <c r="N32" s="59"/>
      <c r="O32" s="149"/>
    </row>
    <row r="33" spans="1:15" s="88" customFormat="1" ht="24" customHeight="1">
      <c r="A33" s="12" t="s">
        <v>104</v>
      </c>
      <c r="B33" s="14" t="s">
        <v>110</v>
      </c>
      <c r="C33" s="14">
        <v>2</v>
      </c>
      <c r="D33" s="14" t="s">
        <v>61</v>
      </c>
      <c r="E33" s="14"/>
      <c r="F33" s="14">
        <v>5</v>
      </c>
      <c r="G33" s="14">
        <v>1</v>
      </c>
      <c r="H33" s="14">
        <v>0</v>
      </c>
      <c r="I33" s="14">
        <v>0</v>
      </c>
      <c r="J33" s="14">
        <v>6</v>
      </c>
      <c r="K33" s="14"/>
      <c r="L33" s="13">
        <v>3401220</v>
      </c>
      <c r="M33" s="130">
        <v>12</v>
      </c>
      <c r="N33" s="59"/>
      <c r="O33" s="149"/>
    </row>
    <row r="34" spans="1:15" s="88" customFormat="1" ht="24" customHeight="1">
      <c r="A34" s="12" t="s">
        <v>102</v>
      </c>
      <c r="B34" s="14" t="s">
        <v>111</v>
      </c>
      <c r="C34" s="14">
        <v>18</v>
      </c>
      <c r="D34" s="14" t="s">
        <v>61</v>
      </c>
      <c r="E34" s="14"/>
      <c r="F34" s="14">
        <v>10</v>
      </c>
      <c r="G34" s="14">
        <v>3</v>
      </c>
      <c r="H34" s="14">
        <v>0</v>
      </c>
      <c r="I34" s="14">
        <v>2</v>
      </c>
      <c r="J34" s="14">
        <v>15</v>
      </c>
      <c r="K34" s="14"/>
      <c r="L34" s="13">
        <v>3401220</v>
      </c>
      <c r="M34" s="130">
        <v>270</v>
      </c>
      <c r="N34" s="59"/>
      <c r="O34" s="149"/>
    </row>
    <row r="35" spans="1:15" s="88" customFormat="1" ht="24" customHeight="1">
      <c r="A35" s="12" t="s">
        <v>102</v>
      </c>
      <c r="B35" s="14" t="s">
        <v>112</v>
      </c>
      <c r="C35" s="14">
        <v>21</v>
      </c>
      <c r="D35" s="14" t="s">
        <v>61</v>
      </c>
      <c r="E35" s="14"/>
      <c r="F35" s="14">
        <v>10</v>
      </c>
      <c r="G35" s="14">
        <v>3</v>
      </c>
      <c r="H35" s="14">
        <v>0</v>
      </c>
      <c r="I35" s="14">
        <v>2</v>
      </c>
      <c r="J35" s="14">
        <v>15</v>
      </c>
      <c r="K35" s="14"/>
      <c r="L35" s="13">
        <v>3401220</v>
      </c>
      <c r="M35" s="130">
        <v>315</v>
      </c>
      <c r="N35" s="59"/>
      <c r="O35" s="149"/>
    </row>
    <row r="36" spans="1:15" s="88" customFormat="1" ht="24" customHeight="1">
      <c r="A36" s="12" t="s">
        <v>102</v>
      </c>
      <c r="B36" s="14" t="s">
        <v>113</v>
      </c>
      <c r="C36" s="14">
        <v>18</v>
      </c>
      <c r="D36" s="14" t="s">
        <v>61</v>
      </c>
      <c r="E36" s="14"/>
      <c r="F36" s="14">
        <v>10</v>
      </c>
      <c r="G36" s="14">
        <v>3</v>
      </c>
      <c r="H36" s="14">
        <v>0</v>
      </c>
      <c r="I36" s="14">
        <v>1</v>
      </c>
      <c r="J36" s="14">
        <v>14</v>
      </c>
      <c r="K36" s="14"/>
      <c r="L36" s="13">
        <v>3401220</v>
      </c>
      <c r="M36" s="130">
        <v>252</v>
      </c>
      <c r="N36" s="59"/>
      <c r="O36" s="149"/>
    </row>
    <row r="37" spans="1:15" s="88" customFormat="1" ht="24" customHeight="1">
      <c r="A37" s="12" t="s">
        <v>88</v>
      </c>
      <c r="B37" s="14" t="s">
        <v>114</v>
      </c>
      <c r="C37" s="14">
        <v>18</v>
      </c>
      <c r="D37" s="14" t="s">
        <v>61</v>
      </c>
      <c r="E37" s="14"/>
      <c r="F37" s="14">
        <v>10</v>
      </c>
      <c r="G37" s="14">
        <v>3</v>
      </c>
      <c r="H37" s="14">
        <v>0</v>
      </c>
      <c r="I37" s="14">
        <v>1</v>
      </c>
      <c r="J37" s="14">
        <v>14</v>
      </c>
      <c r="K37" s="14"/>
      <c r="L37" s="13">
        <v>3401220</v>
      </c>
      <c r="M37" s="130">
        <v>252</v>
      </c>
      <c r="N37" s="59"/>
      <c r="O37" s="149"/>
    </row>
    <row r="38" spans="1:15" s="88" customFormat="1" ht="24" customHeight="1">
      <c r="A38" s="12" t="s">
        <v>104</v>
      </c>
      <c r="B38" s="14" t="s">
        <v>115</v>
      </c>
      <c r="C38" s="14">
        <v>2</v>
      </c>
      <c r="D38" s="14" t="s">
        <v>61</v>
      </c>
      <c r="E38" s="14"/>
      <c r="F38" s="14">
        <v>5</v>
      </c>
      <c r="G38" s="14">
        <v>1</v>
      </c>
      <c r="H38" s="14">
        <v>0</v>
      </c>
      <c r="I38" s="14">
        <v>0</v>
      </c>
      <c r="J38" s="14">
        <v>6</v>
      </c>
      <c r="K38" s="14"/>
      <c r="L38" s="13">
        <v>3401220</v>
      </c>
      <c r="M38" s="130">
        <v>12</v>
      </c>
      <c r="N38" s="59"/>
      <c r="O38" s="149"/>
    </row>
    <row r="39" spans="1:15" s="160" customFormat="1" ht="13.2">
      <c r="A39" s="425" t="s">
        <v>40</v>
      </c>
      <c r="B39" s="426"/>
      <c r="C39" s="153"/>
      <c r="D39" s="427" t="s">
        <v>72</v>
      </c>
      <c r="E39" s="427"/>
      <c r="F39" s="154"/>
      <c r="G39" s="154"/>
      <c r="H39" s="155"/>
      <c r="I39" s="154"/>
      <c r="J39" s="154"/>
      <c r="K39" s="156"/>
      <c r="L39" s="157"/>
      <c r="M39" s="158"/>
      <c r="N39" s="158"/>
      <c r="O39" s="159"/>
    </row>
    <row r="40" spans="1:15" s="22" customFormat="1">
      <c r="A40" s="397"/>
      <c r="B40" s="397"/>
      <c r="C40" s="397"/>
      <c r="D40" s="397"/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7"/>
    </row>
    <row r="41" spans="1:15" s="22" customFormat="1">
      <c r="A41" s="397" t="s">
        <v>43</v>
      </c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397"/>
    </row>
    <row r="42" spans="1:15" s="22" customFormat="1">
      <c r="B42" s="23"/>
      <c r="C42" s="23"/>
      <c r="D42" s="33"/>
      <c r="E42" s="30"/>
      <c r="F42" s="30"/>
      <c r="G42" s="30"/>
      <c r="H42" s="30"/>
      <c r="I42" s="30"/>
      <c r="J42" s="30"/>
      <c r="K42" s="136"/>
      <c r="L42" s="136"/>
      <c r="M42" s="24"/>
      <c r="N42" s="24"/>
      <c r="O42" s="25"/>
    </row>
    <row r="43" spans="1:15" s="22" customFormat="1" ht="15.6">
      <c r="A43" s="424"/>
      <c r="B43" s="424"/>
      <c r="C43" s="424"/>
      <c r="D43" s="424"/>
      <c r="E43" s="424"/>
      <c r="F43" s="424"/>
      <c r="G43" s="137"/>
      <c r="H43" s="137"/>
      <c r="I43" s="137"/>
      <c r="J43" s="137"/>
      <c r="K43" s="138"/>
      <c r="L43" s="139"/>
      <c r="M43" s="26"/>
      <c r="N43" s="26"/>
      <c r="O43" s="35"/>
    </row>
    <row r="44" spans="1:15" s="22" customFormat="1">
      <c r="B44" s="89"/>
      <c r="C44" s="89"/>
      <c r="D44" s="90"/>
      <c r="E44" s="140"/>
      <c r="F44" s="140"/>
      <c r="G44" s="140"/>
      <c r="H44" s="140"/>
      <c r="I44" s="30"/>
      <c r="J44" s="30"/>
      <c r="K44" s="30"/>
      <c r="L44" s="30"/>
      <c r="M44" s="24"/>
      <c r="N44" s="24"/>
      <c r="O44" s="25"/>
    </row>
    <row r="45" spans="1:15" s="22" customFormat="1">
      <c r="B45" s="23"/>
      <c r="C45" s="23"/>
      <c r="D45" s="33"/>
      <c r="E45" s="30"/>
      <c r="F45" s="30"/>
      <c r="G45" s="30"/>
      <c r="H45" s="30"/>
      <c r="I45" s="30"/>
      <c r="J45" s="30"/>
      <c r="K45" s="30"/>
      <c r="L45" s="30"/>
      <c r="M45" s="24"/>
      <c r="N45" s="24"/>
      <c r="O45" s="25"/>
    </row>
    <row r="46" spans="1:15" s="22" customFormat="1">
      <c r="B46" s="23"/>
      <c r="C46" s="23"/>
      <c r="D46" s="33"/>
      <c r="E46" s="30"/>
      <c r="F46" s="30"/>
      <c r="G46" s="30"/>
      <c r="H46" s="30"/>
      <c r="I46" s="30"/>
      <c r="J46" s="30"/>
      <c r="K46" s="30"/>
      <c r="L46" s="30"/>
      <c r="M46" s="24"/>
      <c r="N46" s="24"/>
      <c r="O46" s="25"/>
    </row>
    <row r="47" spans="1:15" s="22" customFormat="1">
      <c r="B47" s="23"/>
      <c r="C47" s="23"/>
      <c r="D47" s="33"/>
      <c r="E47" s="30"/>
      <c r="F47" s="30"/>
      <c r="G47" s="30"/>
      <c r="H47" s="30"/>
      <c r="I47" s="30"/>
      <c r="J47" s="30"/>
      <c r="K47" s="30"/>
      <c r="L47" s="30"/>
      <c r="M47" s="24"/>
      <c r="N47" s="24"/>
      <c r="O47" s="25"/>
    </row>
    <row r="48" spans="1:15" s="22" customFormat="1">
      <c r="B48" s="23"/>
      <c r="C48" s="23"/>
      <c r="D48" s="33"/>
      <c r="E48" s="30"/>
      <c r="F48" s="30"/>
      <c r="G48" s="30"/>
      <c r="H48" s="30"/>
      <c r="I48" s="30"/>
      <c r="J48" s="30"/>
      <c r="K48" s="30"/>
      <c r="L48" s="30"/>
      <c r="M48" s="24"/>
      <c r="N48" s="24"/>
      <c r="O48" s="25"/>
    </row>
    <row r="49" spans="2:15" s="22" customFormat="1">
      <c r="B49" s="23"/>
      <c r="C49" s="23"/>
      <c r="D49" s="33"/>
      <c r="E49" s="30"/>
      <c r="F49" s="30"/>
      <c r="G49" s="30"/>
      <c r="H49" s="30"/>
      <c r="I49" s="30"/>
      <c r="J49" s="30"/>
      <c r="K49" s="30"/>
      <c r="L49" s="30"/>
      <c r="M49" s="24"/>
      <c r="N49" s="24"/>
      <c r="O49" s="25"/>
    </row>
    <row r="50" spans="2:15" s="22" customFormat="1">
      <c r="B50" s="23"/>
      <c r="C50" s="23"/>
      <c r="D50" s="33"/>
      <c r="E50" s="30"/>
      <c r="F50" s="30"/>
      <c r="G50" s="30"/>
      <c r="H50" s="30"/>
      <c r="I50" s="30"/>
      <c r="J50" s="30"/>
      <c r="K50" s="30"/>
      <c r="L50" s="30"/>
      <c r="M50" s="24"/>
      <c r="N50" s="24"/>
      <c r="O50" s="25"/>
    </row>
    <row r="51" spans="2:15" s="22" customFormat="1">
      <c r="B51" s="23"/>
      <c r="C51" s="23"/>
      <c r="D51" s="33"/>
      <c r="E51" s="30"/>
      <c r="F51" s="30"/>
      <c r="G51" s="30"/>
      <c r="H51" s="30"/>
      <c r="I51" s="30"/>
      <c r="J51" s="30"/>
      <c r="K51" s="30"/>
      <c r="L51" s="30"/>
      <c r="M51" s="24"/>
      <c r="N51" s="24"/>
      <c r="O51" s="25"/>
    </row>
    <row r="52" spans="2:15" s="22" customFormat="1">
      <c r="B52" s="23"/>
      <c r="C52" s="23"/>
      <c r="D52" s="33"/>
      <c r="E52" s="30"/>
      <c r="F52" s="30"/>
      <c r="G52" s="30"/>
      <c r="H52" s="30"/>
      <c r="I52" s="30"/>
      <c r="J52" s="30"/>
      <c r="K52" s="30"/>
      <c r="L52" s="30"/>
      <c r="M52" s="24"/>
      <c r="N52" s="24"/>
      <c r="O52" s="25"/>
    </row>
    <row r="53" spans="2:15" s="22" customFormat="1">
      <c r="B53" s="23"/>
      <c r="C53" s="23"/>
      <c r="D53" s="33"/>
      <c r="E53" s="30"/>
      <c r="F53" s="30"/>
      <c r="G53" s="30"/>
      <c r="H53" s="30"/>
      <c r="I53" s="30"/>
      <c r="J53" s="30"/>
      <c r="K53" s="30"/>
      <c r="L53" s="30"/>
      <c r="M53" s="24"/>
      <c r="N53" s="24"/>
      <c r="O53" s="25"/>
    </row>
    <row r="54" spans="2:15" s="22" customFormat="1">
      <c r="B54" s="23"/>
      <c r="C54" s="23"/>
      <c r="D54" s="33"/>
      <c r="E54" s="30"/>
      <c r="F54" s="30"/>
      <c r="G54" s="30"/>
      <c r="H54" s="30"/>
      <c r="I54" s="30"/>
      <c r="J54" s="30"/>
      <c r="K54" s="30"/>
      <c r="L54" s="30"/>
      <c r="M54" s="24"/>
      <c r="N54" s="24"/>
      <c r="O54" s="25"/>
    </row>
    <row r="55" spans="2:15" s="22" customFormat="1">
      <c r="B55" s="23"/>
      <c r="C55" s="23"/>
      <c r="D55" s="33"/>
      <c r="E55" s="30"/>
      <c r="F55" s="30"/>
      <c r="G55" s="30"/>
      <c r="H55" s="30"/>
      <c r="I55" s="30"/>
      <c r="J55" s="30"/>
      <c r="K55" s="30"/>
      <c r="L55" s="30"/>
      <c r="M55" s="24"/>
      <c r="N55" s="24"/>
      <c r="O55" s="25"/>
    </row>
    <row r="56" spans="2:15" s="22" customFormat="1">
      <c r="B56" s="23"/>
      <c r="C56" s="23"/>
      <c r="D56" s="33"/>
      <c r="E56" s="30"/>
      <c r="F56" s="30"/>
      <c r="G56" s="30"/>
      <c r="H56" s="30"/>
      <c r="I56" s="30"/>
      <c r="J56" s="30"/>
      <c r="K56" s="30"/>
      <c r="L56" s="30"/>
      <c r="M56" s="24"/>
      <c r="N56" s="24"/>
      <c r="O56" s="25"/>
    </row>
    <row r="57" spans="2:15" s="22" customFormat="1">
      <c r="B57" s="23"/>
      <c r="C57" s="23"/>
      <c r="D57" s="33"/>
      <c r="E57" s="30"/>
      <c r="F57" s="30"/>
      <c r="G57" s="30"/>
      <c r="H57" s="30"/>
      <c r="I57" s="30"/>
      <c r="J57" s="30"/>
      <c r="K57" s="30"/>
      <c r="L57" s="30"/>
      <c r="M57" s="24"/>
      <c r="N57" s="24"/>
      <c r="O57" s="25"/>
    </row>
    <row r="58" spans="2:15" s="22" customFormat="1">
      <c r="B58" s="23"/>
      <c r="C58" s="23"/>
      <c r="D58" s="33"/>
      <c r="E58" s="30"/>
      <c r="F58" s="30"/>
      <c r="G58" s="30"/>
      <c r="H58" s="30"/>
      <c r="I58" s="30"/>
      <c r="J58" s="30"/>
      <c r="K58" s="30"/>
      <c r="L58" s="30"/>
      <c r="M58" s="24"/>
      <c r="N58" s="24"/>
      <c r="O58" s="25"/>
    </row>
    <row r="59" spans="2:15" s="22" customFormat="1">
      <c r="B59" s="23"/>
      <c r="C59" s="23"/>
      <c r="D59" s="33"/>
      <c r="E59" s="30"/>
      <c r="F59" s="30"/>
      <c r="G59" s="30"/>
      <c r="H59" s="30"/>
      <c r="I59" s="30"/>
      <c r="J59" s="30"/>
      <c r="K59" s="30"/>
      <c r="L59" s="30"/>
      <c r="M59" s="24"/>
      <c r="N59" s="24"/>
      <c r="O59" s="25"/>
    </row>
    <row r="60" spans="2:15" s="22" customFormat="1">
      <c r="B60" s="23"/>
      <c r="C60" s="23"/>
      <c r="D60" s="33"/>
      <c r="E60" s="30"/>
      <c r="F60" s="30"/>
      <c r="G60" s="30"/>
      <c r="H60" s="30"/>
      <c r="I60" s="30"/>
      <c r="J60" s="30"/>
      <c r="K60" s="30"/>
      <c r="L60" s="30"/>
      <c r="M60" s="24"/>
      <c r="N60" s="24"/>
      <c r="O60" s="25"/>
    </row>
    <row r="61" spans="2:15" s="22" customFormat="1">
      <c r="B61" s="23"/>
      <c r="C61" s="23"/>
      <c r="D61" s="33"/>
      <c r="E61" s="30"/>
      <c r="F61" s="30"/>
      <c r="G61" s="30"/>
      <c r="H61" s="30"/>
      <c r="I61" s="30"/>
      <c r="J61" s="30"/>
      <c r="K61" s="30"/>
      <c r="L61" s="30"/>
      <c r="M61" s="24"/>
      <c r="N61" s="24"/>
      <c r="O61" s="25"/>
    </row>
    <row r="62" spans="2:15" s="22" customFormat="1">
      <c r="B62" s="23"/>
      <c r="C62" s="23"/>
      <c r="D62" s="33"/>
      <c r="E62" s="30"/>
      <c r="F62" s="30"/>
      <c r="G62" s="30"/>
      <c r="H62" s="30"/>
      <c r="I62" s="30"/>
      <c r="J62" s="30"/>
      <c r="K62" s="30"/>
      <c r="L62" s="30"/>
      <c r="M62" s="24"/>
      <c r="N62" s="24"/>
      <c r="O62" s="25"/>
    </row>
    <row r="63" spans="2:15" s="22" customFormat="1">
      <c r="B63" s="23"/>
      <c r="C63" s="23"/>
      <c r="D63" s="33"/>
      <c r="E63" s="30"/>
      <c r="F63" s="30"/>
      <c r="G63" s="30"/>
      <c r="H63" s="30"/>
      <c r="I63" s="30"/>
      <c r="J63" s="30"/>
      <c r="K63" s="30"/>
      <c r="L63" s="30"/>
      <c r="M63" s="24"/>
      <c r="N63" s="24"/>
      <c r="O63" s="25"/>
    </row>
    <row r="64" spans="2:15" s="22" customFormat="1">
      <c r="B64" s="23"/>
      <c r="C64" s="23"/>
      <c r="D64" s="33"/>
      <c r="E64" s="30"/>
      <c r="F64" s="30"/>
      <c r="G64" s="30"/>
      <c r="H64" s="30"/>
      <c r="I64" s="30"/>
      <c r="J64" s="30"/>
      <c r="K64" s="30"/>
      <c r="L64" s="30"/>
      <c r="M64" s="24"/>
      <c r="N64" s="24"/>
      <c r="O64" s="25"/>
    </row>
    <row r="65" spans="2:24" s="22" customFormat="1">
      <c r="B65" s="23"/>
      <c r="C65" s="23"/>
      <c r="D65" s="33"/>
      <c r="E65" s="30"/>
      <c r="F65" s="30"/>
      <c r="G65" s="30"/>
      <c r="H65" s="30"/>
      <c r="I65" s="30"/>
      <c r="J65" s="30"/>
      <c r="K65" s="30"/>
      <c r="L65" s="30"/>
      <c r="M65" s="24"/>
      <c r="N65" s="24"/>
      <c r="O65" s="25"/>
    </row>
    <row r="66" spans="2:24" s="22" customFormat="1">
      <c r="B66" s="23"/>
      <c r="C66" s="23"/>
      <c r="D66" s="33"/>
      <c r="E66" s="30"/>
      <c r="F66" s="30"/>
      <c r="G66" s="30"/>
      <c r="H66" s="30"/>
      <c r="I66" s="30"/>
      <c r="J66" s="30"/>
      <c r="K66" s="30"/>
      <c r="L66" s="30"/>
      <c r="M66" s="24"/>
      <c r="N66" s="24"/>
      <c r="O66" s="25"/>
    </row>
    <row r="67" spans="2:24" s="22" customFormat="1">
      <c r="B67" s="23"/>
      <c r="C67" s="23"/>
      <c r="D67" s="33"/>
      <c r="E67" s="30"/>
      <c r="F67" s="30"/>
      <c r="G67" s="30"/>
      <c r="H67" s="30"/>
      <c r="I67" s="30"/>
      <c r="J67" s="30"/>
      <c r="K67" s="30"/>
      <c r="L67" s="30"/>
      <c r="M67" s="24"/>
      <c r="N67" s="24"/>
      <c r="O67" s="25"/>
    </row>
    <row r="68" spans="2:24" s="22" customFormat="1">
      <c r="B68" s="23"/>
      <c r="C68" s="23"/>
      <c r="D68" s="33"/>
      <c r="E68" s="30"/>
      <c r="F68" s="30"/>
      <c r="G68" s="30"/>
      <c r="H68" s="30"/>
      <c r="I68" s="30"/>
      <c r="J68" s="30"/>
      <c r="K68" s="30"/>
      <c r="L68" s="30"/>
      <c r="M68" s="24"/>
      <c r="N68" s="24"/>
      <c r="O68" s="25"/>
    </row>
    <row r="69" spans="2:24" s="22" customFormat="1">
      <c r="B69" s="23"/>
      <c r="C69" s="23"/>
      <c r="D69" s="33"/>
      <c r="E69" s="30"/>
      <c r="F69" s="30"/>
      <c r="G69" s="30"/>
      <c r="H69" s="30"/>
      <c r="I69" s="30"/>
      <c r="J69" s="30"/>
      <c r="K69" s="30"/>
      <c r="L69" s="30"/>
      <c r="M69" s="24"/>
      <c r="N69" s="24"/>
      <c r="O69" s="25"/>
    </row>
    <row r="70" spans="2:24" s="22" customFormat="1">
      <c r="B70" s="23"/>
      <c r="C70" s="23"/>
      <c r="D70" s="33"/>
      <c r="E70" s="30"/>
      <c r="F70" s="30"/>
      <c r="G70" s="30"/>
      <c r="H70" s="30"/>
      <c r="I70" s="30"/>
      <c r="J70" s="30"/>
      <c r="K70" s="30"/>
      <c r="L70" s="30"/>
      <c r="M70" s="24"/>
      <c r="N70" s="24"/>
      <c r="O70" s="25"/>
    </row>
    <row r="71" spans="2:24" s="22" customFormat="1">
      <c r="B71" s="23"/>
      <c r="C71" s="23"/>
      <c r="D71" s="33"/>
      <c r="E71" s="30"/>
      <c r="F71" s="30"/>
      <c r="G71" s="30"/>
      <c r="H71" s="30"/>
      <c r="I71" s="30"/>
      <c r="J71" s="30"/>
      <c r="K71" s="30"/>
      <c r="L71" s="30"/>
      <c r="M71" s="24"/>
      <c r="N71" s="24"/>
      <c r="O71" s="25"/>
    </row>
    <row r="72" spans="2:24" s="22" customFormat="1">
      <c r="B72" s="23"/>
      <c r="C72" s="23"/>
      <c r="D72" s="33"/>
      <c r="E72" s="30"/>
      <c r="F72" s="30"/>
      <c r="G72" s="30"/>
      <c r="H72" s="30"/>
      <c r="I72" s="30"/>
      <c r="J72" s="30"/>
      <c r="K72" s="30"/>
      <c r="L72" s="30"/>
      <c r="M72" s="24"/>
      <c r="N72" s="24"/>
      <c r="O72" s="25"/>
    </row>
    <row r="73" spans="2:24" s="22" customFormat="1">
      <c r="B73" s="23"/>
      <c r="C73" s="23"/>
      <c r="D73" s="33"/>
      <c r="E73" s="30"/>
      <c r="F73" s="30"/>
      <c r="G73" s="30"/>
      <c r="H73" s="30"/>
      <c r="I73" s="30"/>
      <c r="J73" s="30"/>
      <c r="K73" s="30"/>
      <c r="L73" s="30"/>
      <c r="M73" s="24"/>
      <c r="N73" s="24"/>
      <c r="O73" s="25"/>
    </row>
    <row r="74" spans="2:24" s="22" customFormat="1">
      <c r="B74" s="23"/>
      <c r="C74" s="23"/>
      <c r="D74" s="33"/>
      <c r="E74" s="30"/>
      <c r="F74" s="30"/>
      <c r="G74" s="30"/>
      <c r="H74" s="30"/>
      <c r="I74" s="30"/>
      <c r="J74" s="30"/>
      <c r="K74" s="30"/>
      <c r="L74" s="30"/>
      <c r="M74" s="24"/>
      <c r="N74" s="24"/>
      <c r="O74" s="25"/>
    </row>
    <row r="75" spans="2:24" s="22" customFormat="1">
      <c r="B75" s="23"/>
      <c r="C75" s="23"/>
      <c r="D75" s="33"/>
      <c r="E75" s="30"/>
      <c r="F75" s="30"/>
      <c r="G75" s="30"/>
      <c r="H75" s="30"/>
      <c r="I75" s="30"/>
      <c r="J75" s="30"/>
      <c r="K75" s="30"/>
      <c r="L75" s="30"/>
      <c r="M75" s="24"/>
      <c r="N75" s="24"/>
      <c r="O75" s="25"/>
    </row>
    <row r="76" spans="2:24" s="22" customFormat="1">
      <c r="B76" s="23"/>
      <c r="C76" s="23"/>
      <c r="D76" s="33"/>
      <c r="E76" s="30"/>
      <c r="F76" s="30"/>
      <c r="G76" s="30"/>
      <c r="H76" s="30"/>
      <c r="I76" s="30"/>
      <c r="J76" s="30"/>
      <c r="K76" s="30"/>
      <c r="L76" s="30"/>
      <c r="M76" s="24"/>
      <c r="N76" s="24"/>
      <c r="O76" s="25"/>
    </row>
    <row r="77" spans="2:24" s="22" customFormat="1">
      <c r="B77" s="23"/>
      <c r="C77" s="23"/>
      <c r="D77" s="33"/>
      <c r="E77" s="30"/>
      <c r="F77" s="30"/>
      <c r="G77" s="30"/>
      <c r="H77" s="30"/>
      <c r="I77" s="30"/>
      <c r="J77" s="30"/>
      <c r="K77" s="30"/>
      <c r="L77" s="30"/>
      <c r="M77" s="24"/>
      <c r="N77" s="24"/>
      <c r="O77" s="25"/>
      <c r="P77" s="30"/>
      <c r="Q77" s="30"/>
      <c r="R77" s="30"/>
      <c r="S77" s="30"/>
      <c r="T77" s="30"/>
      <c r="U77" s="30"/>
      <c r="V77" s="30"/>
      <c r="W77" s="30"/>
      <c r="X77" s="30"/>
    </row>
    <row r="78" spans="2:24" s="22" customFormat="1">
      <c r="B78" s="23"/>
      <c r="C78" s="23"/>
      <c r="D78" s="33"/>
      <c r="E78" s="30"/>
      <c r="F78" s="30"/>
      <c r="G78" s="30"/>
      <c r="H78" s="30"/>
      <c r="I78" s="30"/>
      <c r="J78" s="30"/>
      <c r="K78" s="30"/>
      <c r="L78" s="30"/>
      <c r="M78" s="24"/>
      <c r="N78" s="24"/>
      <c r="O78" s="25"/>
      <c r="P78" s="30"/>
      <c r="Q78" s="30"/>
      <c r="R78" s="30"/>
      <c r="S78" s="30"/>
      <c r="T78" s="30"/>
      <c r="U78" s="30"/>
      <c r="V78" s="30"/>
      <c r="W78" s="30"/>
      <c r="X78" s="30"/>
    </row>
    <row r="79" spans="2:24" s="22" customFormat="1">
      <c r="B79" s="23"/>
      <c r="C79" s="23"/>
      <c r="D79" s="33"/>
      <c r="E79" s="30"/>
      <c r="F79" s="30"/>
      <c r="G79" s="30"/>
      <c r="H79" s="30"/>
      <c r="I79" s="30"/>
      <c r="J79" s="30"/>
      <c r="K79" s="30"/>
      <c r="L79" s="30"/>
      <c r="M79" s="24"/>
      <c r="N79" s="24"/>
      <c r="O79" s="25"/>
      <c r="P79" s="30"/>
      <c r="Q79" s="30"/>
      <c r="R79" s="30"/>
      <c r="S79" s="30"/>
      <c r="T79" s="30"/>
      <c r="U79" s="30"/>
      <c r="V79" s="30"/>
      <c r="W79" s="30"/>
      <c r="X79" s="30"/>
    </row>
    <row r="80" spans="2:24" s="22" customFormat="1">
      <c r="B80" s="23"/>
      <c r="C80" s="23"/>
      <c r="D80" s="33"/>
      <c r="E80" s="30"/>
      <c r="F80" s="30"/>
      <c r="G80" s="30"/>
      <c r="H80" s="30"/>
      <c r="I80" s="30"/>
      <c r="J80" s="30"/>
      <c r="K80" s="30"/>
      <c r="L80" s="30"/>
      <c r="M80" s="24"/>
      <c r="N80" s="24"/>
      <c r="O80" s="25"/>
      <c r="P80" s="30"/>
      <c r="Q80" s="30"/>
      <c r="R80" s="30"/>
      <c r="S80" s="30"/>
      <c r="T80" s="30"/>
      <c r="U80" s="30"/>
      <c r="V80" s="30"/>
      <c r="W80" s="30"/>
      <c r="X80" s="30"/>
    </row>
    <row r="81" spans="2:24" s="22" customFormat="1">
      <c r="B81" s="23"/>
      <c r="C81" s="23"/>
      <c r="D81" s="33"/>
      <c r="E81" s="30"/>
      <c r="F81" s="30"/>
      <c r="G81" s="30"/>
      <c r="H81" s="30"/>
      <c r="I81" s="30"/>
      <c r="J81" s="30"/>
      <c r="K81" s="30"/>
      <c r="L81" s="30"/>
      <c r="M81" s="24"/>
      <c r="N81" s="24"/>
      <c r="O81" s="25"/>
      <c r="P81" s="30"/>
      <c r="Q81" s="30"/>
      <c r="R81" s="30"/>
      <c r="S81" s="30"/>
      <c r="T81" s="30"/>
      <c r="U81" s="30"/>
      <c r="V81" s="30"/>
      <c r="W81" s="30"/>
      <c r="X81" s="30"/>
    </row>
    <row r="82" spans="2:24" s="22" customFormat="1">
      <c r="B82" s="23"/>
      <c r="C82" s="23"/>
      <c r="D82" s="33"/>
      <c r="E82" s="30"/>
      <c r="F82" s="30"/>
      <c r="G82" s="30"/>
      <c r="H82" s="30"/>
      <c r="I82" s="30"/>
      <c r="J82" s="30"/>
      <c r="K82" s="30"/>
      <c r="L82" s="30"/>
      <c r="M82" s="24"/>
      <c r="N82" s="24"/>
      <c r="O82" s="25"/>
      <c r="P82" s="30"/>
      <c r="Q82" s="30"/>
      <c r="R82" s="30"/>
      <c r="S82" s="30"/>
      <c r="T82" s="30"/>
      <c r="U82" s="30"/>
      <c r="V82" s="30"/>
      <c r="W82" s="30"/>
      <c r="X82" s="30"/>
    </row>
    <row r="83" spans="2:24" s="22" customFormat="1">
      <c r="B83" s="23"/>
      <c r="C83" s="23"/>
      <c r="D83" s="33"/>
      <c r="E83" s="30"/>
      <c r="F83" s="30"/>
      <c r="G83" s="30"/>
      <c r="H83" s="30"/>
      <c r="I83" s="30"/>
      <c r="J83" s="30"/>
      <c r="K83" s="30"/>
      <c r="L83" s="30"/>
      <c r="M83" s="24"/>
      <c r="N83" s="24"/>
      <c r="O83" s="25"/>
      <c r="P83" s="30"/>
      <c r="Q83" s="30"/>
      <c r="R83" s="30"/>
      <c r="S83" s="30"/>
      <c r="T83" s="30"/>
      <c r="U83" s="30"/>
      <c r="V83" s="30"/>
      <c r="W83" s="30"/>
      <c r="X83" s="30"/>
    </row>
    <row r="84" spans="2:24" s="22" customFormat="1">
      <c r="B84" s="23"/>
      <c r="C84" s="23"/>
      <c r="D84" s="33"/>
      <c r="E84" s="30"/>
      <c r="F84" s="30"/>
      <c r="G84" s="30"/>
      <c r="H84" s="30"/>
      <c r="I84" s="30"/>
      <c r="J84" s="30"/>
      <c r="K84" s="30"/>
      <c r="L84" s="30"/>
      <c r="M84" s="24"/>
      <c r="N84" s="24"/>
      <c r="O84" s="25"/>
      <c r="P84" s="30"/>
      <c r="Q84" s="30"/>
      <c r="R84" s="30"/>
      <c r="S84" s="30"/>
      <c r="T84" s="30"/>
      <c r="U84" s="30"/>
      <c r="V84" s="30"/>
      <c r="W84" s="30"/>
      <c r="X84" s="30"/>
    </row>
    <row r="85" spans="2:24" s="22" customFormat="1">
      <c r="B85" s="23"/>
      <c r="C85" s="23"/>
      <c r="D85" s="33"/>
      <c r="E85" s="30"/>
      <c r="F85" s="30"/>
      <c r="G85" s="30"/>
      <c r="H85" s="30"/>
      <c r="I85" s="30"/>
      <c r="J85" s="30"/>
      <c r="K85" s="30"/>
      <c r="L85" s="30"/>
      <c r="M85" s="24"/>
      <c r="N85" s="24"/>
      <c r="O85" s="25"/>
      <c r="P85" s="30"/>
      <c r="Q85" s="30"/>
      <c r="R85" s="30"/>
      <c r="S85" s="30"/>
      <c r="T85" s="30"/>
      <c r="U85" s="30"/>
      <c r="V85" s="30"/>
      <c r="W85" s="30"/>
      <c r="X85" s="30"/>
    </row>
    <row r="86" spans="2:24" s="22" customFormat="1">
      <c r="B86" s="23"/>
      <c r="C86" s="23"/>
      <c r="D86" s="33"/>
      <c r="E86" s="30"/>
      <c r="F86" s="30"/>
      <c r="G86" s="30"/>
      <c r="H86" s="30"/>
      <c r="I86" s="30"/>
      <c r="J86" s="30"/>
      <c r="K86" s="30"/>
      <c r="L86" s="30"/>
      <c r="M86" s="24"/>
      <c r="N86" s="24"/>
      <c r="O86" s="25"/>
      <c r="P86" s="30"/>
      <c r="Q86" s="30"/>
      <c r="R86" s="30"/>
      <c r="S86" s="30"/>
      <c r="T86" s="30"/>
      <c r="U86" s="30"/>
      <c r="V86" s="30"/>
      <c r="W86" s="30"/>
      <c r="X86" s="30"/>
    </row>
    <row r="87" spans="2:24" s="22" customFormat="1">
      <c r="B87" s="23"/>
      <c r="C87" s="23"/>
      <c r="D87" s="33"/>
      <c r="E87" s="30"/>
      <c r="F87" s="30"/>
      <c r="G87" s="30"/>
      <c r="H87" s="30"/>
      <c r="I87" s="30"/>
      <c r="J87" s="30"/>
      <c r="K87" s="30"/>
      <c r="L87" s="30"/>
      <c r="M87" s="24"/>
      <c r="N87" s="24"/>
      <c r="O87" s="25"/>
      <c r="P87" s="30"/>
      <c r="Q87" s="30"/>
      <c r="R87" s="30"/>
      <c r="S87" s="30"/>
      <c r="T87" s="30"/>
      <c r="U87" s="30"/>
      <c r="V87" s="30"/>
      <c r="W87" s="30"/>
      <c r="X87" s="30"/>
    </row>
    <row r="88" spans="2:24" s="22" customFormat="1">
      <c r="B88" s="23"/>
      <c r="C88" s="23"/>
      <c r="D88" s="33"/>
      <c r="E88" s="30"/>
      <c r="F88" s="30"/>
      <c r="G88" s="30"/>
      <c r="H88" s="30"/>
      <c r="I88" s="30"/>
      <c r="J88" s="30"/>
      <c r="K88" s="30"/>
      <c r="L88" s="30"/>
      <c r="M88" s="24"/>
      <c r="N88" s="24"/>
      <c r="O88" s="25"/>
      <c r="P88" s="30"/>
      <c r="Q88" s="30"/>
      <c r="R88" s="30"/>
      <c r="S88" s="30"/>
      <c r="T88" s="30"/>
      <c r="U88" s="30"/>
      <c r="V88" s="30"/>
      <c r="W88" s="30"/>
      <c r="X88" s="30"/>
    </row>
    <row r="89" spans="2:24" s="22" customFormat="1">
      <c r="B89" s="23"/>
      <c r="C89" s="23"/>
      <c r="D89" s="33"/>
      <c r="E89" s="30"/>
      <c r="F89" s="30"/>
      <c r="G89" s="30"/>
      <c r="H89" s="30"/>
      <c r="I89" s="30"/>
      <c r="J89" s="30"/>
      <c r="K89" s="30"/>
      <c r="L89" s="30"/>
      <c r="M89" s="24"/>
      <c r="N89" s="24"/>
      <c r="O89" s="25"/>
      <c r="P89" s="30"/>
      <c r="Q89" s="30"/>
      <c r="R89" s="30"/>
      <c r="S89" s="30"/>
      <c r="T89" s="30"/>
      <c r="U89" s="30"/>
      <c r="V89" s="30"/>
      <c r="W89" s="30"/>
      <c r="X89" s="30"/>
    </row>
    <row r="90" spans="2:24" s="22" customFormat="1">
      <c r="B90" s="23"/>
      <c r="C90" s="23"/>
      <c r="D90" s="33"/>
      <c r="E90" s="30"/>
      <c r="F90" s="30"/>
      <c r="G90" s="30"/>
      <c r="H90" s="30"/>
      <c r="I90" s="30"/>
      <c r="J90" s="30"/>
      <c r="K90" s="30"/>
      <c r="L90" s="30"/>
      <c r="M90" s="24"/>
      <c r="N90" s="24"/>
      <c r="O90" s="25"/>
      <c r="P90" s="30"/>
      <c r="Q90" s="30"/>
      <c r="R90" s="30"/>
      <c r="S90" s="30"/>
      <c r="T90" s="30"/>
      <c r="U90" s="30"/>
      <c r="V90" s="30"/>
      <c r="W90" s="30"/>
      <c r="X90" s="30"/>
    </row>
    <row r="91" spans="2:24" s="22" customFormat="1">
      <c r="B91" s="23"/>
      <c r="C91" s="23"/>
      <c r="D91" s="33"/>
      <c r="E91" s="30"/>
      <c r="F91" s="30"/>
      <c r="G91" s="30"/>
      <c r="H91" s="30"/>
      <c r="I91" s="30"/>
      <c r="J91" s="30"/>
      <c r="K91" s="30"/>
      <c r="L91" s="30"/>
      <c r="M91" s="24"/>
      <c r="N91" s="24"/>
      <c r="O91" s="25"/>
      <c r="P91" s="30"/>
      <c r="Q91" s="30"/>
      <c r="R91" s="30"/>
      <c r="S91" s="30"/>
      <c r="T91" s="30"/>
      <c r="U91" s="30"/>
      <c r="V91" s="30"/>
      <c r="W91" s="30"/>
      <c r="X91" s="30"/>
    </row>
    <row r="92" spans="2:24" s="22" customFormat="1">
      <c r="B92" s="23"/>
      <c r="C92" s="23"/>
      <c r="D92" s="33"/>
      <c r="E92" s="30"/>
      <c r="F92" s="30"/>
      <c r="G92" s="30"/>
      <c r="H92" s="30"/>
      <c r="I92" s="30"/>
      <c r="J92" s="30"/>
      <c r="K92" s="30"/>
      <c r="L92" s="30"/>
      <c r="M92" s="24"/>
      <c r="N92" s="24"/>
      <c r="O92" s="25"/>
      <c r="P92" s="30"/>
      <c r="Q92" s="30"/>
      <c r="R92" s="30"/>
      <c r="S92" s="30"/>
      <c r="T92" s="30"/>
      <c r="U92" s="30"/>
      <c r="V92" s="30"/>
      <c r="W92" s="30"/>
      <c r="X92" s="30"/>
    </row>
    <row r="93" spans="2:24" s="22" customFormat="1">
      <c r="B93" s="23"/>
      <c r="C93" s="23"/>
      <c r="D93" s="33"/>
      <c r="E93" s="30"/>
      <c r="F93" s="30"/>
      <c r="G93" s="30"/>
      <c r="H93" s="30"/>
      <c r="I93" s="30"/>
      <c r="J93" s="30"/>
      <c r="K93" s="30"/>
      <c r="L93" s="30"/>
      <c r="M93" s="24"/>
      <c r="N93" s="24"/>
      <c r="O93" s="25"/>
      <c r="P93" s="30"/>
      <c r="Q93" s="30"/>
      <c r="R93" s="30"/>
      <c r="S93" s="30"/>
      <c r="T93" s="30"/>
      <c r="U93" s="30"/>
      <c r="V93" s="30"/>
      <c r="W93" s="30"/>
      <c r="X93" s="30"/>
    </row>
    <row r="94" spans="2:24" s="22" customFormat="1">
      <c r="B94" s="23"/>
      <c r="C94" s="23"/>
      <c r="D94" s="33"/>
      <c r="E94" s="30"/>
      <c r="F94" s="30"/>
      <c r="G94" s="30"/>
      <c r="H94" s="30"/>
      <c r="I94" s="30"/>
      <c r="J94" s="30"/>
      <c r="K94" s="30"/>
      <c r="L94" s="30"/>
      <c r="M94" s="24"/>
      <c r="N94" s="24"/>
      <c r="O94" s="25"/>
      <c r="P94" s="30"/>
      <c r="Q94" s="30"/>
      <c r="R94" s="30"/>
      <c r="S94" s="30"/>
      <c r="T94" s="30"/>
      <c r="U94" s="30"/>
      <c r="V94" s="30"/>
      <c r="W94" s="30"/>
      <c r="X94" s="30"/>
    </row>
    <row r="95" spans="2:24" s="22" customFormat="1">
      <c r="B95" s="23"/>
      <c r="C95" s="23"/>
      <c r="D95" s="33"/>
      <c r="E95" s="30"/>
      <c r="F95" s="30"/>
      <c r="G95" s="30"/>
      <c r="H95" s="30"/>
      <c r="I95" s="30"/>
      <c r="J95" s="30"/>
      <c r="K95" s="30"/>
      <c r="L95" s="30"/>
      <c r="M95" s="24"/>
      <c r="N95" s="24"/>
      <c r="O95" s="25"/>
      <c r="P95" s="30"/>
      <c r="Q95" s="30"/>
      <c r="R95" s="30"/>
      <c r="S95" s="30"/>
      <c r="T95" s="30"/>
      <c r="U95" s="30"/>
      <c r="V95" s="30"/>
      <c r="W95" s="30"/>
      <c r="X95" s="30"/>
    </row>
    <row r="96" spans="2:24" s="22" customFormat="1">
      <c r="B96" s="23"/>
      <c r="C96" s="23"/>
      <c r="D96" s="33"/>
      <c r="E96" s="30"/>
      <c r="F96" s="30"/>
      <c r="G96" s="30"/>
      <c r="H96" s="30"/>
      <c r="I96" s="30"/>
      <c r="J96" s="30"/>
      <c r="K96" s="30"/>
      <c r="L96" s="30"/>
      <c r="M96" s="24"/>
      <c r="N96" s="24"/>
      <c r="O96" s="25"/>
      <c r="P96" s="30"/>
      <c r="Q96" s="30"/>
      <c r="R96" s="30"/>
      <c r="S96" s="30"/>
      <c r="T96" s="30"/>
      <c r="U96" s="30"/>
      <c r="V96" s="30"/>
      <c r="W96" s="30"/>
      <c r="X96" s="30"/>
    </row>
    <row r="97" spans="2:24" s="22" customFormat="1">
      <c r="B97" s="23"/>
      <c r="C97" s="23"/>
      <c r="D97" s="33"/>
      <c r="E97" s="30"/>
      <c r="F97" s="30"/>
      <c r="G97" s="30"/>
      <c r="H97" s="30"/>
      <c r="I97" s="30"/>
      <c r="J97" s="30"/>
      <c r="K97" s="30"/>
      <c r="L97" s="30"/>
      <c r="M97" s="24"/>
      <c r="N97" s="24"/>
      <c r="O97" s="25"/>
      <c r="P97" s="30"/>
      <c r="Q97" s="30"/>
      <c r="R97" s="30"/>
      <c r="S97" s="30"/>
      <c r="T97" s="30"/>
      <c r="U97" s="30"/>
      <c r="V97" s="30"/>
      <c r="W97" s="30"/>
      <c r="X97" s="30"/>
    </row>
    <row r="98" spans="2:24" s="22" customFormat="1">
      <c r="B98" s="23"/>
      <c r="C98" s="23"/>
      <c r="D98" s="33"/>
      <c r="E98" s="30"/>
      <c r="F98" s="30"/>
      <c r="G98" s="30"/>
      <c r="H98" s="30"/>
      <c r="I98" s="30"/>
      <c r="J98" s="30"/>
      <c r="K98" s="30"/>
      <c r="L98" s="30"/>
      <c r="M98" s="24"/>
      <c r="N98" s="24"/>
      <c r="O98" s="25"/>
      <c r="P98" s="30"/>
      <c r="Q98" s="30"/>
      <c r="R98" s="30"/>
      <c r="S98" s="30"/>
      <c r="T98" s="30"/>
      <c r="U98" s="30"/>
      <c r="V98" s="30"/>
      <c r="W98" s="30"/>
      <c r="X98" s="30"/>
    </row>
    <row r="99" spans="2:24" s="22" customFormat="1">
      <c r="B99" s="23"/>
      <c r="C99" s="23"/>
      <c r="D99" s="33"/>
      <c r="E99" s="30"/>
      <c r="F99" s="30"/>
      <c r="G99" s="30"/>
      <c r="H99" s="30"/>
      <c r="I99" s="30"/>
      <c r="J99" s="30"/>
      <c r="K99" s="30"/>
      <c r="L99" s="30"/>
      <c r="M99" s="24"/>
      <c r="N99" s="24"/>
      <c r="O99" s="25"/>
      <c r="P99" s="30"/>
      <c r="Q99" s="30"/>
      <c r="R99" s="30"/>
      <c r="S99" s="30"/>
      <c r="T99" s="30"/>
      <c r="U99" s="30"/>
      <c r="V99" s="30"/>
      <c r="W99" s="30"/>
      <c r="X99" s="30"/>
    </row>
    <row r="100" spans="2:24" s="22" customFormat="1">
      <c r="B100" s="23"/>
      <c r="C100" s="23"/>
      <c r="D100" s="33"/>
      <c r="E100" s="30"/>
      <c r="F100" s="30"/>
      <c r="G100" s="30"/>
      <c r="H100" s="30"/>
      <c r="I100" s="30"/>
      <c r="J100" s="30"/>
      <c r="K100" s="30"/>
      <c r="L100" s="30"/>
      <c r="M100" s="24"/>
      <c r="N100" s="24"/>
      <c r="O100" s="25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2:24" s="22" customFormat="1">
      <c r="B101" s="23"/>
      <c r="C101" s="23"/>
      <c r="D101" s="33"/>
      <c r="E101" s="30"/>
      <c r="F101" s="30"/>
      <c r="G101" s="30"/>
      <c r="H101" s="30"/>
      <c r="I101" s="30"/>
      <c r="J101" s="30"/>
      <c r="K101" s="30"/>
      <c r="L101" s="30"/>
      <c r="M101" s="24"/>
      <c r="N101" s="24"/>
      <c r="O101" s="25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2:24" s="22" customFormat="1">
      <c r="B102" s="23"/>
      <c r="C102" s="23"/>
      <c r="D102" s="33"/>
      <c r="E102" s="30"/>
      <c r="F102" s="30"/>
      <c r="G102" s="30"/>
      <c r="H102" s="30"/>
      <c r="I102" s="30"/>
      <c r="J102" s="30"/>
      <c r="K102" s="30"/>
      <c r="L102" s="30"/>
      <c r="M102" s="24"/>
      <c r="N102" s="24"/>
      <c r="O102" s="25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2:24" s="22" customFormat="1">
      <c r="B103" s="23"/>
      <c r="C103" s="23"/>
      <c r="D103" s="33"/>
      <c r="E103" s="30"/>
      <c r="F103" s="30"/>
      <c r="G103" s="30"/>
      <c r="H103" s="30"/>
      <c r="I103" s="30"/>
      <c r="J103" s="30"/>
      <c r="K103" s="30"/>
      <c r="L103" s="30"/>
      <c r="M103" s="24"/>
      <c r="N103" s="24"/>
      <c r="O103" s="25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2:24" s="22" customFormat="1">
      <c r="B104" s="23"/>
      <c r="C104" s="23"/>
      <c r="D104" s="33"/>
      <c r="E104" s="30"/>
      <c r="F104" s="30"/>
      <c r="G104" s="30"/>
      <c r="H104" s="30"/>
      <c r="I104" s="30"/>
      <c r="J104" s="30"/>
      <c r="K104" s="30"/>
      <c r="L104" s="30"/>
      <c r="M104" s="24"/>
      <c r="N104" s="24"/>
      <c r="O104" s="25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2:24" s="22" customFormat="1">
      <c r="B105" s="23"/>
      <c r="C105" s="23"/>
      <c r="D105" s="33"/>
      <c r="E105" s="30"/>
      <c r="F105" s="30"/>
      <c r="G105" s="30"/>
      <c r="H105" s="30"/>
      <c r="I105" s="30"/>
      <c r="J105" s="30"/>
      <c r="K105" s="30"/>
      <c r="L105" s="30"/>
      <c r="M105" s="24"/>
      <c r="N105" s="24"/>
      <c r="O105" s="25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2:24" s="22" customFormat="1">
      <c r="B106" s="23"/>
      <c r="C106" s="23"/>
      <c r="D106" s="33"/>
      <c r="E106" s="30"/>
      <c r="F106" s="30"/>
      <c r="G106" s="30"/>
      <c r="H106" s="30"/>
      <c r="I106" s="30"/>
      <c r="J106" s="30"/>
      <c r="K106" s="30"/>
      <c r="L106" s="30"/>
      <c r="M106" s="24"/>
      <c r="N106" s="24"/>
      <c r="O106" s="25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2:24" s="22" customFormat="1">
      <c r="B107" s="23"/>
      <c r="C107" s="23"/>
      <c r="D107" s="33"/>
      <c r="E107" s="30"/>
      <c r="F107" s="30"/>
      <c r="G107" s="30"/>
      <c r="H107" s="30"/>
      <c r="I107" s="30"/>
      <c r="J107" s="30"/>
      <c r="K107" s="30"/>
      <c r="L107" s="30"/>
      <c r="M107" s="24"/>
      <c r="N107" s="24"/>
      <c r="O107" s="25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2:24" s="22" customFormat="1">
      <c r="B108" s="23"/>
      <c r="C108" s="23"/>
      <c r="D108" s="33"/>
      <c r="E108" s="30"/>
      <c r="F108" s="30"/>
      <c r="G108" s="30"/>
      <c r="H108" s="30"/>
      <c r="I108" s="30"/>
      <c r="J108" s="30"/>
      <c r="K108" s="30"/>
      <c r="L108" s="30"/>
      <c r="M108" s="24"/>
      <c r="N108" s="24"/>
      <c r="O108" s="25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2:24" s="22" customFormat="1">
      <c r="B109" s="23"/>
      <c r="C109" s="23"/>
      <c r="D109" s="33"/>
      <c r="E109" s="30"/>
      <c r="F109" s="30"/>
      <c r="G109" s="30"/>
      <c r="H109" s="30"/>
      <c r="I109" s="30"/>
      <c r="J109" s="30"/>
      <c r="K109" s="30"/>
      <c r="L109" s="30"/>
      <c r="M109" s="24"/>
      <c r="N109" s="24"/>
      <c r="O109" s="25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2:24" s="22" customFormat="1">
      <c r="B110" s="23"/>
      <c r="C110" s="23"/>
      <c r="D110" s="33"/>
      <c r="E110" s="30"/>
      <c r="F110" s="30"/>
      <c r="G110" s="30"/>
      <c r="H110" s="30"/>
      <c r="I110" s="30"/>
      <c r="J110" s="30"/>
      <c r="K110" s="30"/>
      <c r="L110" s="30"/>
      <c r="M110" s="24"/>
      <c r="N110" s="24"/>
      <c r="O110" s="25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2:24" s="22" customFormat="1">
      <c r="B111" s="23"/>
      <c r="C111" s="23"/>
      <c r="D111" s="33"/>
      <c r="E111" s="30"/>
      <c r="F111" s="30"/>
      <c r="G111" s="30"/>
      <c r="H111" s="30"/>
      <c r="I111" s="30"/>
      <c r="J111" s="30"/>
      <c r="K111" s="30"/>
      <c r="L111" s="30"/>
      <c r="M111" s="24"/>
      <c r="N111" s="24"/>
      <c r="O111" s="25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2:24" s="22" customFormat="1">
      <c r="B112" s="23"/>
      <c r="C112" s="23"/>
      <c r="D112" s="33"/>
      <c r="E112" s="30"/>
      <c r="F112" s="30"/>
      <c r="G112" s="30"/>
      <c r="H112" s="30"/>
      <c r="I112" s="30"/>
      <c r="J112" s="30"/>
      <c r="K112" s="30"/>
      <c r="L112" s="30"/>
      <c r="M112" s="24"/>
      <c r="N112" s="24"/>
      <c r="O112" s="25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s="22" customFormat="1">
      <c r="B113" s="23"/>
      <c r="C113" s="23"/>
      <c r="D113" s="33"/>
      <c r="E113" s="30"/>
      <c r="F113" s="30"/>
      <c r="G113" s="30"/>
      <c r="H113" s="30"/>
      <c r="I113" s="30"/>
      <c r="J113" s="30"/>
      <c r="K113" s="30"/>
      <c r="L113" s="30"/>
      <c r="M113" s="24"/>
      <c r="N113" s="24"/>
      <c r="O113" s="25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 s="22" customFormat="1">
      <c r="B114" s="23"/>
      <c r="C114" s="23"/>
      <c r="D114" s="33"/>
      <c r="E114" s="30"/>
      <c r="F114" s="30"/>
      <c r="G114" s="30"/>
      <c r="H114" s="30"/>
      <c r="I114" s="30"/>
      <c r="J114" s="30"/>
      <c r="K114" s="30"/>
      <c r="L114" s="30"/>
      <c r="M114" s="24"/>
      <c r="N114" s="24"/>
      <c r="O114" s="25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 s="22" customFormat="1">
      <c r="B115" s="23"/>
      <c r="C115" s="23"/>
      <c r="D115" s="33"/>
      <c r="E115" s="30"/>
      <c r="F115" s="30"/>
      <c r="G115" s="30"/>
      <c r="H115" s="30"/>
      <c r="I115" s="30"/>
      <c r="J115" s="30"/>
      <c r="K115" s="30"/>
      <c r="L115" s="30"/>
      <c r="M115" s="24"/>
      <c r="N115" s="24"/>
      <c r="O115" s="25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 s="22" customFormat="1">
      <c r="B116" s="23"/>
      <c r="C116" s="23"/>
      <c r="D116" s="33"/>
      <c r="E116" s="30"/>
      <c r="F116" s="30"/>
      <c r="G116" s="30"/>
      <c r="H116" s="30"/>
      <c r="I116" s="30"/>
      <c r="J116" s="30"/>
      <c r="K116" s="30"/>
      <c r="L116" s="30"/>
      <c r="M116" s="24"/>
      <c r="N116" s="24"/>
      <c r="O116" s="25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 s="22" customFormat="1">
      <c r="B117" s="23"/>
      <c r="C117" s="23"/>
      <c r="D117" s="33"/>
      <c r="E117" s="30"/>
      <c r="F117" s="30"/>
      <c r="G117" s="30"/>
      <c r="H117" s="30"/>
      <c r="I117" s="30"/>
      <c r="J117" s="30"/>
      <c r="K117" s="30"/>
      <c r="L117" s="30"/>
      <c r="M117" s="24"/>
      <c r="N117" s="24"/>
      <c r="O117" s="25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 s="22" customFormat="1">
      <c r="B118" s="23"/>
      <c r="C118" s="23"/>
      <c r="D118" s="33"/>
      <c r="E118" s="30"/>
      <c r="F118" s="30"/>
      <c r="G118" s="30"/>
      <c r="H118" s="30"/>
      <c r="I118" s="30"/>
      <c r="J118" s="30"/>
      <c r="K118" s="30"/>
      <c r="L118" s="30"/>
      <c r="M118" s="24"/>
      <c r="N118" s="24"/>
      <c r="O118" s="25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 s="22" customFormat="1">
      <c r="B119" s="23"/>
      <c r="C119" s="23"/>
      <c r="D119" s="33"/>
      <c r="E119" s="30"/>
      <c r="F119" s="30"/>
      <c r="G119" s="30"/>
      <c r="H119" s="30"/>
      <c r="I119" s="30"/>
      <c r="J119" s="30"/>
      <c r="K119" s="30"/>
      <c r="L119" s="30"/>
      <c r="M119" s="24"/>
      <c r="N119" s="24"/>
      <c r="O119" s="25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 s="22" customFormat="1">
      <c r="B120" s="23"/>
      <c r="C120" s="23"/>
      <c r="D120" s="33"/>
      <c r="E120" s="30"/>
      <c r="F120" s="30"/>
      <c r="G120" s="30"/>
      <c r="H120" s="30"/>
      <c r="I120" s="30"/>
      <c r="J120" s="30"/>
      <c r="K120" s="30"/>
      <c r="L120" s="30"/>
      <c r="M120" s="24"/>
      <c r="N120" s="24"/>
      <c r="O120" s="25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 s="22" customFormat="1">
      <c r="B121" s="23"/>
      <c r="C121" s="23"/>
      <c r="D121" s="33"/>
      <c r="E121" s="30"/>
      <c r="F121" s="30"/>
      <c r="G121" s="30"/>
      <c r="H121" s="30"/>
      <c r="I121" s="30"/>
      <c r="J121" s="30"/>
      <c r="K121" s="30"/>
      <c r="L121" s="30"/>
      <c r="M121" s="24"/>
      <c r="N121" s="24"/>
      <c r="O121" s="25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22"/>
      <c r="B122" s="23"/>
      <c r="C122" s="23"/>
      <c r="D122" s="33"/>
      <c r="M122" s="24"/>
      <c r="N122" s="24"/>
      <c r="O122" s="25"/>
    </row>
    <row r="123" spans="1:24">
      <c r="A123" s="22"/>
      <c r="B123" s="23"/>
      <c r="C123" s="23"/>
      <c r="D123" s="33"/>
      <c r="M123" s="24"/>
      <c r="N123" s="24"/>
      <c r="O123" s="25"/>
    </row>
    <row r="124" spans="1:24">
      <c r="A124" s="22"/>
      <c r="B124" s="23"/>
      <c r="C124" s="23"/>
      <c r="D124" s="33"/>
      <c r="M124" s="24"/>
      <c r="N124" s="24"/>
      <c r="O124" s="25"/>
    </row>
    <row r="125" spans="1:24">
      <c r="A125" s="22"/>
      <c r="B125" s="23"/>
      <c r="C125" s="23"/>
      <c r="D125" s="33"/>
      <c r="M125" s="24"/>
      <c r="N125" s="24"/>
      <c r="O125" s="25"/>
    </row>
    <row r="126" spans="1:24">
      <c r="A126" s="22"/>
      <c r="B126" s="23"/>
      <c r="C126" s="23"/>
      <c r="D126" s="33"/>
      <c r="M126" s="24"/>
      <c r="N126" s="24"/>
      <c r="O126" s="25"/>
    </row>
    <row r="127" spans="1:24">
      <c r="A127" s="22"/>
      <c r="B127" s="23"/>
      <c r="C127" s="23"/>
      <c r="D127" s="33"/>
      <c r="M127" s="24"/>
      <c r="N127" s="24"/>
      <c r="O127" s="25"/>
    </row>
    <row r="128" spans="1:24">
      <c r="A128" s="22"/>
      <c r="B128" s="23"/>
      <c r="C128" s="23"/>
      <c r="D128" s="33"/>
      <c r="M128" s="24"/>
      <c r="N128" s="24"/>
      <c r="O128" s="25"/>
    </row>
    <row r="129" spans="1:15">
      <c r="A129" s="22"/>
      <c r="B129" s="23"/>
      <c r="C129" s="23"/>
      <c r="D129" s="33"/>
      <c r="M129" s="24"/>
      <c r="N129" s="24"/>
      <c r="O129" s="25"/>
    </row>
    <row r="130" spans="1:15">
      <c r="A130" s="22"/>
      <c r="B130" s="23"/>
      <c r="C130" s="23"/>
      <c r="D130" s="33"/>
      <c r="M130" s="24"/>
      <c r="N130" s="24"/>
      <c r="O130" s="25"/>
    </row>
    <row r="131" spans="1:15">
      <c r="A131" s="22"/>
      <c r="B131" s="23"/>
      <c r="C131" s="23"/>
      <c r="D131" s="33"/>
      <c r="M131" s="24"/>
      <c r="N131" s="24"/>
      <c r="O131" s="25"/>
    </row>
    <row r="132" spans="1:15">
      <c r="A132" s="22"/>
      <c r="B132" s="23"/>
      <c r="C132" s="23"/>
      <c r="D132" s="33"/>
      <c r="M132" s="24"/>
      <c r="N132" s="24"/>
      <c r="O132" s="25"/>
    </row>
    <row r="133" spans="1:15">
      <c r="A133" s="22"/>
      <c r="B133" s="23"/>
      <c r="C133" s="23"/>
      <c r="D133" s="33"/>
      <c r="M133" s="24"/>
      <c r="N133" s="24"/>
      <c r="O133" s="25"/>
    </row>
    <row r="134" spans="1:15">
      <c r="A134" s="22"/>
      <c r="B134" s="23"/>
      <c r="C134" s="23"/>
      <c r="D134" s="33"/>
      <c r="M134" s="24"/>
      <c r="N134" s="24"/>
      <c r="O134" s="25"/>
    </row>
    <row r="135" spans="1:15">
      <c r="A135" s="22"/>
      <c r="B135" s="23"/>
      <c r="C135" s="23"/>
      <c r="D135" s="33"/>
      <c r="M135" s="24"/>
      <c r="N135" s="24"/>
      <c r="O135" s="25"/>
    </row>
    <row r="136" spans="1:15">
      <c r="A136" s="22"/>
      <c r="B136" s="23"/>
      <c r="C136" s="23"/>
      <c r="D136" s="33"/>
      <c r="M136" s="24"/>
      <c r="N136" s="24"/>
      <c r="O136" s="25"/>
    </row>
    <row r="137" spans="1:15">
      <c r="A137" s="22"/>
      <c r="B137" s="23"/>
      <c r="C137" s="23"/>
      <c r="D137" s="33"/>
      <c r="M137" s="24"/>
      <c r="N137" s="24"/>
      <c r="O137" s="25"/>
    </row>
    <row r="138" spans="1:15">
      <c r="A138" s="22"/>
      <c r="B138" s="23"/>
      <c r="C138" s="23"/>
      <c r="D138" s="33"/>
      <c r="M138" s="24"/>
      <c r="N138" s="24"/>
      <c r="O138" s="25"/>
    </row>
    <row r="139" spans="1:15">
      <c r="A139" s="22"/>
      <c r="B139" s="23"/>
      <c r="C139" s="23"/>
      <c r="D139" s="33"/>
      <c r="M139" s="24"/>
      <c r="N139" s="24"/>
      <c r="O139" s="25"/>
    </row>
    <row r="140" spans="1:15">
      <c r="A140" s="22"/>
      <c r="B140" s="23"/>
      <c r="C140" s="23"/>
      <c r="D140" s="33"/>
      <c r="M140" s="24"/>
      <c r="N140" s="24"/>
      <c r="O140" s="25"/>
    </row>
    <row r="141" spans="1:15">
      <c r="A141" s="22"/>
      <c r="B141" s="23"/>
      <c r="C141" s="23"/>
      <c r="D141" s="33"/>
      <c r="M141" s="24"/>
      <c r="N141" s="24"/>
      <c r="O141" s="25"/>
    </row>
    <row r="142" spans="1:15">
      <c r="A142" s="22"/>
      <c r="B142" s="23"/>
      <c r="C142" s="23"/>
      <c r="D142" s="33"/>
      <c r="M142" s="24"/>
      <c r="N142" s="24"/>
      <c r="O142" s="25"/>
    </row>
    <row r="143" spans="1:15">
      <c r="A143" s="22"/>
      <c r="B143" s="23"/>
      <c r="C143" s="23"/>
      <c r="D143" s="33"/>
      <c r="M143" s="24"/>
      <c r="N143" s="24"/>
      <c r="O143" s="25"/>
    </row>
    <row r="144" spans="1:15">
      <c r="A144" s="22"/>
      <c r="B144" s="23"/>
      <c r="C144" s="23"/>
      <c r="D144" s="33"/>
      <c r="M144" s="24"/>
      <c r="N144" s="24"/>
      <c r="O144" s="25"/>
    </row>
    <row r="145" spans="1:15">
      <c r="A145" s="22"/>
      <c r="B145" s="23"/>
      <c r="C145" s="23"/>
      <c r="D145" s="33"/>
      <c r="M145" s="24"/>
      <c r="N145" s="24"/>
      <c r="O145" s="25"/>
    </row>
    <row r="146" spans="1:15">
      <c r="A146" s="22"/>
      <c r="B146" s="23"/>
      <c r="C146" s="23"/>
      <c r="D146" s="33"/>
      <c r="M146" s="24"/>
      <c r="N146" s="24"/>
      <c r="O146" s="25"/>
    </row>
    <row r="147" spans="1:15">
      <c r="A147" s="22"/>
      <c r="B147" s="23"/>
      <c r="C147" s="23"/>
      <c r="D147" s="33"/>
      <c r="M147" s="24"/>
      <c r="N147" s="24"/>
      <c r="O147" s="25"/>
    </row>
    <row r="148" spans="1:15">
      <c r="A148" s="22"/>
      <c r="B148" s="23"/>
      <c r="C148" s="23"/>
      <c r="D148" s="33"/>
      <c r="M148" s="24"/>
      <c r="N148" s="24"/>
      <c r="O148" s="25"/>
    </row>
    <row r="149" spans="1:15">
      <c r="A149" s="22"/>
      <c r="B149" s="23"/>
      <c r="C149" s="23"/>
      <c r="D149" s="33"/>
      <c r="M149" s="24"/>
      <c r="N149" s="24"/>
      <c r="O149" s="25"/>
    </row>
    <row r="150" spans="1:15">
      <c r="A150" s="22"/>
      <c r="B150" s="23"/>
      <c r="C150" s="23"/>
      <c r="D150" s="33"/>
      <c r="M150" s="24"/>
      <c r="N150" s="24"/>
      <c r="O150" s="25"/>
    </row>
    <row r="151" spans="1:15">
      <c r="A151" s="22"/>
      <c r="B151" s="23"/>
      <c r="C151" s="23"/>
      <c r="D151" s="33"/>
      <c r="M151" s="24"/>
      <c r="N151" s="24"/>
      <c r="O151" s="25"/>
    </row>
    <row r="152" spans="1:15">
      <c r="A152" s="22"/>
      <c r="B152" s="23"/>
      <c r="C152" s="23"/>
      <c r="D152" s="33"/>
      <c r="M152" s="24"/>
      <c r="N152" s="24"/>
      <c r="O152" s="25"/>
    </row>
    <row r="153" spans="1:15">
      <c r="A153" s="22"/>
      <c r="B153" s="23"/>
      <c r="C153" s="23"/>
      <c r="D153" s="33"/>
      <c r="M153" s="24"/>
      <c r="N153" s="24"/>
      <c r="O153" s="25"/>
    </row>
    <row r="154" spans="1:15">
      <c r="A154" s="22"/>
      <c r="B154" s="23"/>
      <c r="C154" s="23"/>
      <c r="D154" s="33"/>
      <c r="M154" s="24"/>
      <c r="N154" s="24"/>
      <c r="O154" s="25"/>
    </row>
    <row r="155" spans="1:15">
      <c r="A155" s="22"/>
      <c r="B155" s="23"/>
      <c r="C155" s="23"/>
      <c r="D155" s="33"/>
      <c r="M155" s="24"/>
      <c r="N155" s="24"/>
      <c r="O155" s="25"/>
    </row>
    <row r="156" spans="1:15">
      <c r="A156" s="22"/>
      <c r="B156" s="23"/>
      <c r="C156" s="23"/>
      <c r="D156" s="33"/>
      <c r="M156" s="24"/>
      <c r="N156" s="24"/>
      <c r="O156" s="25"/>
    </row>
    <row r="157" spans="1:15">
      <c r="A157" s="22"/>
      <c r="B157" s="23"/>
      <c r="C157" s="23"/>
      <c r="D157" s="33"/>
      <c r="M157" s="24"/>
      <c r="N157" s="24"/>
      <c r="O157" s="25"/>
    </row>
    <row r="158" spans="1:15">
      <c r="A158" s="22"/>
      <c r="B158" s="23"/>
      <c r="C158" s="23"/>
      <c r="D158" s="33"/>
      <c r="M158" s="24"/>
      <c r="N158" s="24"/>
      <c r="O158" s="25"/>
    </row>
    <row r="159" spans="1:15">
      <c r="A159" s="22"/>
      <c r="B159" s="23"/>
      <c r="C159" s="23"/>
      <c r="D159" s="33"/>
      <c r="M159" s="24"/>
      <c r="N159" s="24"/>
      <c r="O159" s="25"/>
    </row>
    <row r="160" spans="1:15">
      <c r="A160" s="22"/>
      <c r="B160" s="23"/>
      <c r="C160" s="23"/>
      <c r="D160" s="33"/>
      <c r="M160" s="24"/>
      <c r="N160" s="24"/>
      <c r="O160" s="25"/>
    </row>
    <row r="161" spans="1:15">
      <c r="A161" s="22"/>
      <c r="B161" s="23"/>
      <c r="C161" s="23"/>
      <c r="D161" s="33"/>
      <c r="M161" s="24"/>
      <c r="N161" s="24"/>
      <c r="O161" s="25"/>
    </row>
    <row r="162" spans="1:15">
      <c r="A162" s="22"/>
      <c r="B162" s="23"/>
      <c r="C162" s="23"/>
      <c r="D162" s="33"/>
      <c r="M162" s="24"/>
      <c r="N162" s="24"/>
      <c r="O162" s="25"/>
    </row>
    <row r="163" spans="1:15">
      <c r="A163" s="22"/>
      <c r="B163" s="23"/>
      <c r="C163" s="23"/>
      <c r="D163" s="33"/>
      <c r="M163" s="24"/>
      <c r="N163" s="24"/>
      <c r="O163" s="25"/>
    </row>
    <row r="164" spans="1:15">
      <c r="A164" s="22"/>
      <c r="B164" s="23"/>
      <c r="C164" s="23"/>
      <c r="D164" s="33"/>
      <c r="M164" s="24"/>
      <c r="N164" s="24"/>
      <c r="O164" s="25"/>
    </row>
    <row r="165" spans="1:15">
      <c r="A165" s="22"/>
      <c r="B165" s="23"/>
      <c r="C165" s="23"/>
      <c r="D165" s="33"/>
      <c r="M165" s="24"/>
      <c r="N165" s="24"/>
      <c r="O165" s="25"/>
    </row>
    <row r="166" spans="1:15">
      <c r="A166" s="22"/>
      <c r="B166" s="23"/>
      <c r="C166" s="23"/>
      <c r="D166" s="33"/>
      <c r="M166" s="24"/>
      <c r="N166" s="24"/>
      <c r="O166" s="25"/>
    </row>
    <row r="167" spans="1:15">
      <c r="A167" s="22"/>
      <c r="B167" s="23"/>
      <c r="C167" s="23"/>
      <c r="D167" s="33"/>
      <c r="M167" s="24"/>
      <c r="N167" s="24"/>
      <c r="O167" s="25"/>
    </row>
    <row r="168" spans="1:15">
      <c r="A168" s="22"/>
      <c r="B168" s="23"/>
      <c r="C168" s="23"/>
      <c r="D168" s="33"/>
      <c r="M168" s="24"/>
      <c r="N168" s="24"/>
      <c r="O168" s="25"/>
    </row>
  </sheetData>
  <mergeCells count="17">
    <mergeCell ref="A4:N4"/>
    <mergeCell ref="K2:O2"/>
    <mergeCell ref="K5:K6"/>
    <mergeCell ref="L5:L6"/>
    <mergeCell ref="M5:M6"/>
    <mergeCell ref="F5:J5"/>
    <mergeCell ref="B5:B6"/>
    <mergeCell ref="C5:C6"/>
    <mergeCell ref="O5:O6"/>
    <mergeCell ref="A5:A6"/>
    <mergeCell ref="A40:O40"/>
    <mergeCell ref="A41:O41"/>
    <mergeCell ref="A8:O8"/>
    <mergeCell ref="D6:E6"/>
    <mergeCell ref="A43:F43"/>
    <mergeCell ref="A39:B39"/>
    <mergeCell ref="D39:E39"/>
  </mergeCells>
  <phoneticPr fontId="19" type="noConversion"/>
  <printOptions horizontalCentered="1"/>
  <pageMargins left="0.39370078740157483" right="0.27559055118110237" top="1.1023622047244095" bottom="0.39370078740157483" header="0.94488188976377963" footer="0.23622047244094491"/>
  <pageSetup paperSize="9" scale="89" orientation="landscape" r:id="rId1"/>
  <headerFooter differentFirst="1" alignWithMargins="0">
    <oddHeader>&amp;C&amp;9&amp;P</oddHeader>
    <oddFooter>&amp;R&amp;9Західний державний ЦОП з легкої атлетики:</oddFooter>
  </headerFooter>
  <rowBreaks count="1" manualBreakCount="1">
    <brk id="2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O142"/>
  <sheetViews>
    <sheetView view="pageBreakPreview" zoomScale="110" zoomScaleNormal="100" zoomScaleSheetLayoutView="110" workbookViewId="0">
      <selection activeCell="A32" sqref="A32:IV33"/>
    </sheetView>
  </sheetViews>
  <sheetFormatPr defaultColWidth="9.109375" defaultRowHeight="10.199999999999999"/>
  <cols>
    <col min="1" max="1" width="39.33203125" style="28" customWidth="1"/>
    <col min="2" max="2" width="10.5546875" style="29" customWidth="1"/>
    <col min="3" max="3" width="5.109375" style="29" customWidth="1"/>
    <col min="4" max="4" width="16.109375" style="36" customWidth="1"/>
    <col min="5" max="5" width="13.109375" style="29" customWidth="1"/>
    <col min="6" max="6" width="7.88671875" style="30" customWidth="1"/>
    <col min="7" max="7" width="6.109375" style="30" customWidth="1"/>
    <col min="8" max="9" width="5.44140625" style="30" customWidth="1"/>
    <col min="10" max="10" width="6.88671875" style="30" customWidth="1"/>
    <col min="11" max="11" width="5.44140625" style="30" customWidth="1"/>
    <col min="12" max="12" width="7.33203125" style="30" customWidth="1"/>
    <col min="13" max="13" width="7.5546875" style="31" customWidth="1"/>
    <col min="14" max="14" width="7.5546875" style="31" hidden="1" customWidth="1"/>
    <col min="15" max="15" width="11.109375" style="32" customWidth="1"/>
    <col min="16" max="16" width="9.44140625" style="28" customWidth="1"/>
    <col min="17" max="16384" width="9.109375" style="28"/>
  </cols>
  <sheetData>
    <row r="1" spans="1:15" s="1" customFormat="1" ht="17.25" customHeight="1">
      <c r="K1" s="66" t="s">
        <v>0</v>
      </c>
      <c r="L1" s="66"/>
      <c r="M1" s="128"/>
      <c r="N1" s="67"/>
      <c r="O1" s="67"/>
    </row>
    <row r="2" spans="1:15" s="1" customFormat="1" ht="51.75" customHeight="1">
      <c r="B2" s="2"/>
      <c r="C2" s="2"/>
      <c r="E2" s="3"/>
      <c r="F2" s="2"/>
      <c r="G2" s="2"/>
      <c r="H2" s="2"/>
      <c r="I2" s="2"/>
      <c r="J2" s="2"/>
      <c r="K2" s="399" t="s">
        <v>75</v>
      </c>
      <c r="L2" s="399"/>
      <c r="M2" s="399"/>
      <c r="N2" s="399"/>
      <c r="O2" s="399"/>
    </row>
    <row r="3" spans="1:15" s="1" customFormat="1" ht="14.25" customHeight="1">
      <c r="B3" s="2"/>
      <c r="C3" s="2"/>
      <c r="E3" s="3"/>
      <c r="F3" s="2"/>
      <c r="G3" s="2"/>
      <c r="H3" s="2"/>
      <c r="I3" s="2"/>
      <c r="J3" s="2"/>
      <c r="K3" s="4"/>
      <c r="L3" s="4"/>
      <c r="M3" s="129"/>
      <c r="N3" s="4"/>
      <c r="O3" s="4"/>
    </row>
    <row r="4" spans="1:15" s="5" customFormat="1" ht="24.75" customHeight="1" thickBot="1">
      <c r="A4" s="398" t="s">
        <v>76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</row>
    <row r="5" spans="1:15" s="9" customFormat="1" ht="24" customHeight="1" thickBot="1">
      <c r="A5" s="403" t="s">
        <v>1</v>
      </c>
      <c r="B5" s="393" t="s">
        <v>2</v>
      </c>
      <c r="C5" s="403" t="s">
        <v>3</v>
      </c>
      <c r="D5" s="6" t="s">
        <v>73</v>
      </c>
      <c r="E5" s="7" t="s">
        <v>5</v>
      </c>
      <c r="F5" s="400" t="s">
        <v>6</v>
      </c>
      <c r="G5" s="405"/>
      <c r="H5" s="405"/>
      <c r="I5" s="405"/>
      <c r="J5" s="401"/>
      <c r="K5" s="411" t="s">
        <v>7</v>
      </c>
      <c r="L5" s="393" t="s">
        <v>8</v>
      </c>
      <c r="M5" s="395" t="s">
        <v>9</v>
      </c>
      <c r="N5" s="60"/>
      <c r="O5" s="395" t="s">
        <v>10</v>
      </c>
    </row>
    <row r="6" spans="1:15" s="9" customFormat="1" ht="24" customHeight="1" thickBot="1">
      <c r="A6" s="404"/>
      <c r="B6" s="394"/>
      <c r="C6" s="404"/>
      <c r="D6" s="400" t="s">
        <v>74</v>
      </c>
      <c r="E6" s="401"/>
      <c r="F6" s="10" t="s">
        <v>12</v>
      </c>
      <c r="G6" s="10" t="s">
        <v>13</v>
      </c>
      <c r="H6" s="8" t="s">
        <v>14</v>
      </c>
      <c r="I6" s="10" t="s">
        <v>15</v>
      </c>
      <c r="J6" s="10" t="s">
        <v>16</v>
      </c>
      <c r="K6" s="412"/>
      <c r="L6" s="394"/>
      <c r="M6" s="396"/>
      <c r="N6" s="61"/>
      <c r="O6" s="396"/>
    </row>
    <row r="7" spans="1:15" s="65" customFormat="1" ht="9" customHeight="1">
      <c r="A7" s="64"/>
      <c r="B7" s="64"/>
      <c r="C7" s="64"/>
      <c r="D7" s="115"/>
      <c r="E7" s="64"/>
      <c r="F7" s="64"/>
      <c r="G7" s="64"/>
      <c r="H7" s="64"/>
      <c r="I7" s="64"/>
      <c r="J7" s="64"/>
      <c r="K7" s="64"/>
      <c r="L7" s="64"/>
      <c r="M7" s="63"/>
      <c r="N7" s="63"/>
    </row>
    <row r="8" spans="1:15" s="11" customFormat="1" ht="34.5" customHeight="1">
      <c r="A8" s="416" t="s">
        <v>711</v>
      </c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30"/>
    </row>
    <row r="9" spans="1:15" s="88" customFormat="1" ht="22.8" customHeight="1">
      <c r="A9" s="12" t="s">
        <v>17</v>
      </c>
      <c r="B9" s="14" t="s">
        <v>609</v>
      </c>
      <c r="C9" s="14">
        <v>21</v>
      </c>
      <c r="D9" s="14" t="s">
        <v>61</v>
      </c>
      <c r="E9" s="14"/>
      <c r="F9" s="14">
        <v>15</v>
      </c>
      <c r="G9" s="14">
        <v>6</v>
      </c>
      <c r="H9" s="14">
        <v>0</v>
      </c>
      <c r="I9" s="14">
        <v>1</v>
      </c>
      <c r="J9" s="14">
        <v>22</v>
      </c>
      <c r="K9" s="14"/>
      <c r="L9" s="13">
        <v>3401220</v>
      </c>
      <c r="M9" s="130">
        <v>462</v>
      </c>
      <c r="N9" s="59">
        <v>1225.0317</v>
      </c>
      <c r="O9" s="50"/>
    </row>
    <row r="10" spans="1:15" s="88" customFormat="1" ht="22.8" customHeight="1">
      <c r="A10" s="12" t="s">
        <v>17</v>
      </c>
      <c r="B10" s="14" t="s">
        <v>609</v>
      </c>
      <c r="C10" s="14">
        <v>21</v>
      </c>
      <c r="D10" s="14" t="s">
        <v>71</v>
      </c>
      <c r="E10" s="14"/>
      <c r="F10" s="14">
        <v>20</v>
      </c>
      <c r="G10" s="14">
        <v>6</v>
      </c>
      <c r="H10" s="14">
        <v>0</v>
      </c>
      <c r="I10" s="14">
        <v>1</v>
      </c>
      <c r="J10" s="14">
        <v>27</v>
      </c>
      <c r="K10" s="14"/>
      <c r="L10" s="13">
        <v>3401220</v>
      </c>
      <c r="M10" s="130">
        <v>567</v>
      </c>
      <c r="N10" s="59">
        <v>1270.4004</v>
      </c>
      <c r="O10" s="50"/>
    </row>
    <row r="11" spans="1:15" s="88" customFormat="1" ht="22.8" customHeight="1">
      <c r="A11" s="12" t="s">
        <v>116</v>
      </c>
      <c r="B11" s="14" t="s">
        <v>117</v>
      </c>
      <c r="C11" s="14">
        <v>3</v>
      </c>
      <c r="D11" s="14" t="s">
        <v>71</v>
      </c>
      <c r="E11" s="14" t="s">
        <v>84</v>
      </c>
      <c r="F11" s="14">
        <v>10</v>
      </c>
      <c r="G11" s="14">
        <v>3</v>
      </c>
      <c r="H11" s="14">
        <v>0</v>
      </c>
      <c r="I11" s="14">
        <v>1</v>
      </c>
      <c r="J11" s="14">
        <v>14</v>
      </c>
      <c r="K11" s="14" t="s">
        <v>85</v>
      </c>
      <c r="L11" s="13">
        <v>3401220</v>
      </c>
      <c r="M11" s="130">
        <v>42</v>
      </c>
      <c r="N11" s="59">
        <v>1445.0237999999999</v>
      </c>
      <c r="O11" s="50"/>
    </row>
    <row r="12" spans="1:15" s="88" customFormat="1" ht="33" customHeight="1">
      <c r="A12" s="12" t="s">
        <v>787</v>
      </c>
      <c r="B12" s="14" t="s">
        <v>118</v>
      </c>
      <c r="C12" s="14">
        <v>3</v>
      </c>
      <c r="D12" s="14" t="s">
        <v>71</v>
      </c>
      <c r="E12" s="14" t="s">
        <v>84</v>
      </c>
      <c r="F12" s="14">
        <v>12</v>
      </c>
      <c r="G12" s="14">
        <v>3</v>
      </c>
      <c r="H12" s="14">
        <v>0</v>
      </c>
      <c r="I12" s="14">
        <v>1</v>
      </c>
      <c r="J12" s="14">
        <v>16</v>
      </c>
      <c r="K12" s="14" t="s">
        <v>85</v>
      </c>
      <c r="L12" s="13">
        <v>3401220</v>
      </c>
      <c r="M12" s="130">
        <v>48</v>
      </c>
      <c r="N12" s="59">
        <v>1328.0208</v>
      </c>
      <c r="O12" s="50"/>
    </row>
    <row r="13" spans="1:15" s="88" customFormat="1" ht="22.8" customHeight="1">
      <c r="A13" s="12" t="s">
        <v>17</v>
      </c>
      <c r="B13" s="14" t="s">
        <v>119</v>
      </c>
      <c r="C13" s="14">
        <v>23</v>
      </c>
      <c r="D13" s="14" t="s">
        <v>61</v>
      </c>
      <c r="E13" s="14"/>
      <c r="F13" s="14">
        <v>20</v>
      </c>
      <c r="G13" s="14">
        <v>6</v>
      </c>
      <c r="H13" s="14">
        <v>0</v>
      </c>
      <c r="I13" s="14">
        <v>1</v>
      </c>
      <c r="J13" s="14">
        <v>27</v>
      </c>
      <c r="K13" s="14"/>
      <c r="L13" s="13">
        <v>3401220</v>
      </c>
      <c r="M13" s="130">
        <v>621</v>
      </c>
      <c r="N13" s="59">
        <v>1264.4782</v>
      </c>
      <c r="O13" s="50"/>
    </row>
    <row r="14" spans="1:15" s="1" customFormat="1" ht="22.8" customHeight="1">
      <c r="A14" s="12" t="s">
        <v>788</v>
      </c>
      <c r="B14" s="14" t="s">
        <v>120</v>
      </c>
      <c r="C14" s="14">
        <v>3</v>
      </c>
      <c r="D14" s="14" t="s">
        <v>71</v>
      </c>
      <c r="E14" s="14" t="s">
        <v>84</v>
      </c>
      <c r="F14" s="14">
        <v>7</v>
      </c>
      <c r="G14" s="14">
        <v>3</v>
      </c>
      <c r="H14" s="14">
        <v>0</v>
      </c>
      <c r="I14" s="14">
        <v>1</v>
      </c>
      <c r="J14" s="14">
        <v>11</v>
      </c>
      <c r="K14" s="14" t="s">
        <v>85</v>
      </c>
      <c r="L14" s="13">
        <v>3401220</v>
      </c>
      <c r="M14" s="130">
        <v>33</v>
      </c>
      <c r="N14" s="59">
        <v>1313.8181</v>
      </c>
      <c r="O14" s="50"/>
    </row>
    <row r="15" spans="1:15" s="1" customFormat="1" ht="33.6" customHeight="1">
      <c r="A15" s="12" t="s">
        <v>789</v>
      </c>
      <c r="B15" s="14" t="s">
        <v>121</v>
      </c>
      <c r="C15" s="14">
        <v>4</v>
      </c>
      <c r="D15" s="14" t="s">
        <v>71</v>
      </c>
      <c r="E15" s="14" t="s">
        <v>84</v>
      </c>
      <c r="F15" s="14">
        <v>14</v>
      </c>
      <c r="G15" s="14">
        <v>3</v>
      </c>
      <c r="H15" s="14">
        <v>0</v>
      </c>
      <c r="I15" s="14">
        <v>1</v>
      </c>
      <c r="J15" s="14">
        <v>18</v>
      </c>
      <c r="K15" s="14" t="s">
        <v>85</v>
      </c>
      <c r="L15" s="13">
        <v>3401220</v>
      </c>
      <c r="M15" s="130">
        <v>72</v>
      </c>
      <c r="N15" s="59">
        <v>1230.5554999999999</v>
      </c>
      <c r="O15" s="50"/>
    </row>
    <row r="16" spans="1:15" s="1" customFormat="1" ht="21.6" customHeight="1">
      <c r="A16" s="12" t="s">
        <v>122</v>
      </c>
      <c r="B16" s="14" t="s">
        <v>123</v>
      </c>
      <c r="C16" s="14">
        <v>21</v>
      </c>
      <c r="D16" s="14" t="s">
        <v>124</v>
      </c>
      <c r="E16" s="14"/>
      <c r="F16" s="14">
        <v>20</v>
      </c>
      <c r="G16" s="14">
        <v>6</v>
      </c>
      <c r="H16" s="14">
        <v>0</v>
      </c>
      <c r="I16" s="14">
        <v>1</v>
      </c>
      <c r="J16" s="14">
        <v>27</v>
      </c>
      <c r="K16" s="14"/>
      <c r="L16" s="13">
        <v>3401220</v>
      </c>
      <c r="M16" s="130">
        <v>567</v>
      </c>
      <c r="N16" s="59">
        <v>1303.9205999999999</v>
      </c>
      <c r="O16" s="50"/>
    </row>
    <row r="17" spans="1:15" s="1" customFormat="1" ht="21.6" customHeight="1">
      <c r="A17" s="12" t="s">
        <v>790</v>
      </c>
      <c r="B17" s="14" t="s">
        <v>791</v>
      </c>
      <c r="C17" s="14">
        <v>2</v>
      </c>
      <c r="D17" s="14" t="s">
        <v>124</v>
      </c>
      <c r="E17" s="14" t="s">
        <v>84</v>
      </c>
      <c r="F17" s="14">
        <v>7</v>
      </c>
      <c r="G17" s="14">
        <v>2</v>
      </c>
      <c r="H17" s="14">
        <v>0</v>
      </c>
      <c r="I17" s="14">
        <v>0</v>
      </c>
      <c r="J17" s="14">
        <v>9</v>
      </c>
      <c r="K17" s="14" t="s">
        <v>85</v>
      </c>
      <c r="L17" s="13">
        <v>3401220</v>
      </c>
      <c r="M17" s="130">
        <v>18</v>
      </c>
      <c r="N17" s="59">
        <v>1506.8333</v>
      </c>
      <c r="O17" s="50"/>
    </row>
    <row r="18" spans="1:15" s="1" customFormat="1" ht="21.6" customHeight="1">
      <c r="A18" s="12" t="s">
        <v>90</v>
      </c>
      <c r="B18" s="14" t="s">
        <v>93</v>
      </c>
      <c r="C18" s="14">
        <v>21</v>
      </c>
      <c r="D18" s="14" t="s">
        <v>125</v>
      </c>
      <c r="E18" s="14"/>
      <c r="F18" s="14">
        <v>10</v>
      </c>
      <c r="G18" s="14">
        <v>2</v>
      </c>
      <c r="H18" s="14">
        <v>0</v>
      </c>
      <c r="I18" s="14">
        <v>1</v>
      </c>
      <c r="J18" s="14">
        <v>13</v>
      </c>
      <c r="K18" s="14"/>
      <c r="L18" s="13">
        <v>3401220</v>
      </c>
      <c r="M18" s="130">
        <v>273</v>
      </c>
      <c r="N18" s="59">
        <v>1318.5824</v>
      </c>
      <c r="O18" s="50"/>
    </row>
    <row r="19" spans="1:15" s="1" customFormat="1" ht="21.6" customHeight="1">
      <c r="A19" s="12" t="s">
        <v>80</v>
      </c>
      <c r="B19" s="14" t="s">
        <v>93</v>
      </c>
      <c r="C19" s="14">
        <v>21</v>
      </c>
      <c r="D19" s="14" t="s">
        <v>124</v>
      </c>
      <c r="E19" s="14"/>
      <c r="F19" s="14">
        <v>10</v>
      </c>
      <c r="G19" s="14">
        <v>2</v>
      </c>
      <c r="H19" s="14">
        <v>0</v>
      </c>
      <c r="I19" s="14">
        <v>1</v>
      </c>
      <c r="J19" s="14">
        <v>13</v>
      </c>
      <c r="K19" s="14"/>
      <c r="L19" s="13">
        <v>3401220</v>
      </c>
      <c r="M19" s="130">
        <v>273</v>
      </c>
      <c r="N19" s="59">
        <v>1132.8607999999999</v>
      </c>
      <c r="O19" s="50"/>
    </row>
    <row r="20" spans="1:15" s="1" customFormat="1" ht="21.6" customHeight="1">
      <c r="A20" s="12" t="s">
        <v>17</v>
      </c>
      <c r="B20" s="14" t="s">
        <v>126</v>
      </c>
      <c r="C20" s="14">
        <v>21</v>
      </c>
      <c r="D20" s="14" t="s">
        <v>124</v>
      </c>
      <c r="E20" s="14"/>
      <c r="F20" s="14">
        <v>18</v>
      </c>
      <c r="G20" s="14">
        <v>5</v>
      </c>
      <c r="H20" s="14">
        <v>0</v>
      </c>
      <c r="I20" s="14">
        <v>1</v>
      </c>
      <c r="J20" s="14">
        <v>24</v>
      </c>
      <c r="K20" s="14"/>
      <c r="L20" s="13">
        <v>3401220</v>
      </c>
      <c r="M20" s="130">
        <v>504</v>
      </c>
      <c r="N20" s="59">
        <v>1279.8074999999999</v>
      </c>
      <c r="O20" s="50"/>
    </row>
    <row r="21" spans="1:15" s="1" customFormat="1" ht="21.6" customHeight="1">
      <c r="A21" s="12" t="s">
        <v>17</v>
      </c>
      <c r="B21" s="14" t="s">
        <v>127</v>
      </c>
      <c r="C21" s="14">
        <v>24</v>
      </c>
      <c r="D21" s="14" t="s">
        <v>124</v>
      </c>
      <c r="E21" s="14"/>
      <c r="F21" s="14">
        <v>19</v>
      </c>
      <c r="G21" s="14">
        <v>6</v>
      </c>
      <c r="H21" s="14">
        <v>0</v>
      </c>
      <c r="I21" s="14">
        <v>1</v>
      </c>
      <c r="J21" s="14">
        <v>26</v>
      </c>
      <c r="K21" s="14"/>
      <c r="L21" s="13">
        <v>3401220</v>
      </c>
      <c r="M21" s="130">
        <v>624</v>
      </c>
      <c r="N21" s="59">
        <v>1246.4439</v>
      </c>
      <c r="O21" s="50"/>
    </row>
    <row r="22" spans="1:15" s="1" customFormat="1" ht="32.4" customHeight="1">
      <c r="A22" s="12" t="s">
        <v>792</v>
      </c>
      <c r="B22" s="14" t="s">
        <v>128</v>
      </c>
      <c r="C22" s="14">
        <v>3</v>
      </c>
      <c r="D22" s="14" t="s">
        <v>124</v>
      </c>
      <c r="E22" s="14" t="s">
        <v>84</v>
      </c>
      <c r="F22" s="14">
        <v>14</v>
      </c>
      <c r="G22" s="14">
        <v>5</v>
      </c>
      <c r="H22" s="14">
        <v>0</v>
      </c>
      <c r="I22" s="14">
        <v>1</v>
      </c>
      <c r="J22" s="14">
        <v>20</v>
      </c>
      <c r="K22" s="14" t="s">
        <v>85</v>
      </c>
      <c r="L22" s="13">
        <v>3401220</v>
      </c>
      <c r="M22" s="130">
        <v>60</v>
      </c>
      <c r="N22" s="59">
        <v>1309.9000000000001</v>
      </c>
      <c r="O22" s="50"/>
    </row>
    <row r="23" spans="1:15" s="1" customFormat="1" ht="22.2" customHeight="1">
      <c r="A23" s="12" t="s">
        <v>129</v>
      </c>
      <c r="B23" s="14" t="s">
        <v>130</v>
      </c>
      <c r="C23" s="14">
        <v>2</v>
      </c>
      <c r="D23" s="14" t="s">
        <v>131</v>
      </c>
      <c r="E23" s="14" t="s">
        <v>84</v>
      </c>
      <c r="F23" s="14">
        <v>5</v>
      </c>
      <c r="G23" s="14">
        <v>2</v>
      </c>
      <c r="H23" s="14">
        <v>0</v>
      </c>
      <c r="I23" s="14">
        <v>1</v>
      </c>
      <c r="J23" s="14">
        <v>8</v>
      </c>
      <c r="K23" s="14" t="s">
        <v>85</v>
      </c>
      <c r="L23" s="13">
        <v>3401220</v>
      </c>
      <c r="M23" s="130">
        <v>16</v>
      </c>
      <c r="N23" s="59">
        <v>1479.5</v>
      </c>
      <c r="O23" s="50"/>
    </row>
    <row r="24" spans="1:15" s="1" customFormat="1" ht="22.2" customHeight="1">
      <c r="A24" s="12" t="s">
        <v>17</v>
      </c>
      <c r="B24" s="14" t="s">
        <v>132</v>
      </c>
      <c r="C24" s="14">
        <v>21</v>
      </c>
      <c r="D24" s="14" t="s">
        <v>124</v>
      </c>
      <c r="E24" s="14"/>
      <c r="F24" s="14">
        <v>18</v>
      </c>
      <c r="G24" s="14">
        <v>6</v>
      </c>
      <c r="H24" s="14">
        <v>0</v>
      </c>
      <c r="I24" s="14">
        <v>1</v>
      </c>
      <c r="J24" s="14">
        <v>25</v>
      </c>
      <c r="K24" s="14"/>
      <c r="L24" s="13">
        <v>3401220</v>
      </c>
      <c r="M24" s="130">
        <v>525</v>
      </c>
      <c r="N24" s="59">
        <v>1239.7885000000001</v>
      </c>
      <c r="O24" s="50"/>
    </row>
    <row r="25" spans="1:15" s="1" customFormat="1" ht="22.2" customHeight="1">
      <c r="A25" s="12" t="s">
        <v>133</v>
      </c>
      <c r="B25" s="14" t="s">
        <v>134</v>
      </c>
      <c r="C25" s="14">
        <v>2</v>
      </c>
      <c r="D25" s="14" t="s">
        <v>135</v>
      </c>
      <c r="E25" s="14" t="s">
        <v>84</v>
      </c>
      <c r="F25" s="14">
        <v>11</v>
      </c>
      <c r="G25" s="14">
        <v>4</v>
      </c>
      <c r="H25" s="14">
        <v>0</v>
      </c>
      <c r="I25" s="14">
        <v>1</v>
      </c>
      <c r="J25" s="14">
        <v>16</v>
      </c>
      <c r="K25" s="14" t="s">
        <v>85</v>
      </c>
      <c r="L25" s="13">
        <v>3401220</v>
      </c>
      <c r="M25" s="130">
        <v>32</v>
      </c>
      <c r="N25" s="59">
        <v>1490.9375</v>
      </c>
      <c r="O25" s="50"/>
    </row>
    <row r="26" spans="1:15" s="1" customFormat="1" ht="22.2" customHeight="1">
      <c r="A26" s="12" t="s">
        <v>136</v>
      </c>
      <c r="B26" s="14" t="s">
        <v>137</v>
      </c>
      <c r="C26" s="14">
        <v>3</v>
      </c>
      <c r="D26" s="14" t="s">
        <v>124</v>
      </c>
      <c r="E26" s="14" t="s">
        <v>84</v>
      </c>
      <c r="F26" s="14">
        <v>11</v>
      </c>
      <c r="G26" s="14">
        <v>4</v>
      </c>
      <c r="H26" s="14">
        <v>0</v>
      </c>
      <c r="I26" s="14">
        <v>1</v>
      </c>
      <c r="J26" s="14">
        <v>16</v>
      </c>
      <c r="K26" s="14" t="s">
        <v>85</v>
      </c>
      <c r="L26" s="13">
        <v>3401220</v>
      </c>
      <c r="M26" s="130">
        <v>48</v>
      </c>
      <c r="N26" s="59">
        <v>1307.625</v>
      </c>
      <c r="O26" s="50"/>
    </row>
    <row r="27" spans="1:15" s="1" customFormat="1" ht="22.2" customHeight="1">
      <c r="A27" s="12" t="s">
        <v>17</v>
      </c>
      <c r="B27" s="14" t="s">
        <v>138</v>
      </c>
      <c r="C27" s="14">
        <v>20</v>
      </c>
      <c r="D27" s="14" t="s">
        <v>131</v>
      </c>
      <c r="E27" s="14"/>
      <c r="F27" s="14">
        <v>18</v>
      </c>
      <c r="G27" s="14">
        <v>7</v>
      </c>
      <c r="H27" s="14">
        <v>0</v>
      </c>
      <c r="I27" s="14">
        <v>1</v>
      </c>
      <c r="J27" s="14">
        <v>26</v>
      </c>
      <c r="K27" s="14"/>
      <c r="L27" s="13">
        <v>3401220</v>
      </c>
      <c r="M27" s="130">
        <v>520</v>
      </c>
      <c r="N27" s="59">
        <v>1241.8825999999999</v>
      </c>
      <c r="O27" s="50"/>
    </row>
    <row r="28" spans="1:15" s="1" customFormat="1" ht="33.6" customHeight="1">
      <c r="A28" s="12" t="s">
        <v>793</v>
      </c>
      <c r="B28" s="14" t="s">
        <v>139</v>
      </c>
      <c r="C28" s="14">
        <v>3</v>
      </c>
      <c r="D28" s="14" t="s">
        <v>131</v>
      </c>
      <c r="E28" s="14" t="s">
        <v>84</v>
      </c>
      <c r="F28" s="14">
        <v>12</v>
      </c>
      <c r="G28" s="14">
        <v>4</v>
      </c>
      <c r="H28" s="14">
        <v>0</v>
      </c>
      <c r="I28" s="14">
        <v>1</v>
      </c>
      <c r="J28" s="14">
        <v>17</v>
      </c>
      <c r="K28" s="14" t="s">
        <v>140</v>
      </c>
      <c r="L28" s="13">
        <v>3401220</v>
      </c>
      <c r="M28" s="130">
        <v>51</v>
      </c>
      <c r="N28" s="59">
        <v>1310.6469999999999</v>
      </c>
      <c r="O28" s="50"/>
    </row>
    <row r="29" spans="1:15" s="1" customFormat="1" ht="23.4" customHeight="1">
      <c r="A29" s="12" t="s">
        <v>90</v>
      </c>
      <c r="B29" s="14" t="s">
        <v>141</v>
      </c>
      <c r="C29" s="14">
        <v>20</v>
      </c>
      <c r="D29" s="14" t="s">
        <v>61</v>
      </c>
      <c r="E29" s="14"/>
      <c r="F29" s="14">
        <v>21</v>
      </c>
      <c r="G29" s="14">
        <v>5</v>
      </c>
      <c r="H29" s="14">
        <v>0</v>
      </c>
      <c r="I29" s="14">
        <v>1</v>
      </c>
      <c r="J29" s="14">
        <v>27</v>
      </c>
      <c r="K29" s="14"/>
      <c r="L29" s="13">
        <v>3401220</v>
      </c>
      <c r="M29" s="130">
        <v>540</v>
      </c>
      <c r="N29" s="59">
        <v>1290.7851000000001</v>
      </c>
      <c r="O29" s="50"/>
    </row>
    <row r="30" spans="1:15" s="1" customFormat="1" ht="23.4" customHeight="1">
      <c r="A30" s="12" t="s">
        <v>17</v>
      </c>
      <c r="B30" s="14" t="s">
        <v>142</v>
      </c>
      <c r="C30" s="14">
        <v>21</v>
      </c>
      <c r="D30" s="14" t="s">
        <v>61</v>
      </c>
      <c r="E30" s="14"/>
      <c r="F30" s="14">
        <v>10</v>
      </c>
      <c r="G30" s="14">
        <v>2</v>
      </c>
      <c r="H30" s="14">
        <v>0</v>
      </c>
      <c r="I30" s="14">
        <v>1</v>
      </c>
      <c r="J30" s="14">
        <v>13</v>
      </c>
      <c r="K30" s="14"/>
      <c r="L30" s="13">
        <v>3401220</v>
      </c>
      <c r="M30" s="130">
        <v>273</v>
      </c>
      <c r="N30" s="59">
        <v>1281.4945</v>
      </c>
      <c r="O30" s="50"/>
    </row>
    <row r="31" spans="1:15" s="1" customFormat="1" ht="45.6" customHeight="1">
      <c r="A31" s="12" t="s">
        <v>794</v>
      </c>
      <c r="B31" s="14" t="s">
        <v>143</v>
      </c>
      <c r="C31" s="14">
        <v>2</v>
      </c>
      <c r="D31" s="14" t="s">
        <v>144</v>
      </c>
      <c r="E31" s="14" t="s">
        <v>84</v>
      </c>
      <c r="F31" s="14">
        <v>7</v>
      </c>
      <c r="G31" s="14">
        <v>2</v>
      </c>
      <c r="H31" s="14">
        <v>0</v>
      </c>
      <c r="I31" s="14">
        <v>1</v>
      </c>
      <c r="J31" s="14">
        <v>10</v>
      </c>
      <c r="K31" s="14" t="s">
        <v>140</v>
      </c>
      <c r="L31" s="13">
        <v>3401220</v>
      </c>
      <c r="M31" s="130">
        <v>20</v>
      </c>
      <c r="N31" s="59">
        <v>1612.1</v>
      </c>
      <c r="O31" s="50"/>
    </row>
    <row r="32" spans="1:15" s="1" customFormat="1" ht="23.4" customHeight="1">
      <c r="A32" s="12" t="s">
        <v>90</v>
      </c>
      <c r="B32" s="14" t="s">
        <v>145</v>
      </c>
      <c r="C32" s="14">
        <v>21</v>
      </c>
      <c r="D32" s="14" t="s">
        <v>61</v>
      </c>
      <c r="E32" s="14"/>
      <c r="F32" s="14">
        <v>23</v>
      </c>
      <c r="G32" s="14">
        <v>5</v>
      </c>
      <c r="H32" s="14">
        <v>0</v>
      </c>
      <c r="I32" s="14">
        <v>1</v>
      </c>
      <c r="J32" s="14">
        <v>29</v>
      </c>
      <c r="K32" s="14"/>
      <c r="L32" s="13">
        <v>3401220</v>
      </c>
      <c r="M32" s="130">
        <v>609</v>
      </c>
      <c r="N32" s="59">
        <v>1098.7093</v>
      </c>
      <c r="O32" s="50"/>
    </row>
    <row r="33" spans="1:15" s="1" customFormat="1" ht="23.4" customHeight="1">
      <c r="A33" s="12" t="s">
        <v>90</v>
      </c>
      <c r="B33" s="14" t="s">
        <v>146</v>
      </c>
      <c r="C33" s="14">
        <v>22</v>
      </c>
      <c r="D33" s="14" t="s">
        <v>61</v>
      </c>
      <c r="E33" s="14"/>
      <c r="F33" s="14">
        <v>23</v>
      </c>
      <c r="G33" s="14">
        <v>5</v>
      </c>
      <c r="H33" s="14">
        <v>0</v>
      </c>
      <c r="I33" s="14">
        <v>1</v>
      </c>
      <c r="J33" s="14">
        <v>29</v>
      </c>
      <c r="K33" s="14"/>
      <c r="L33" s="13">
        <v>3401220</v>
      </c>
      <c r="M33" s="130">
        <v>638</v>
      </c>
      <c r="N33" s="59">
        <v>1287.9952000000001</v>
      </c>
      <c r="O33" s="50"/>
    </row>
    <row r="34" spans="1:15" s="168" customFormat="1" ht="13.8" thickBot="1">
      <c r="A34" s="161" t="s">
        <v>41</v>
      </c>
      <c r="B34" s="162"/>
      <c r="C34" s="162"/>
      <c r="D34" s="163" t="s">
        <v>147</v>
      </c>
      <c r="E34" s="162"/>
      <c r="F34" s="162"/>
      <c r="G34" s="162"/>
      <c r="H34" s="162"/>
      <c r="I34" s="162"/>
      <c r="J34" s="162"/>
      <c r="K34" s="162"/>
      <c r="L34" s="164"/>
      <c r="M34" s="165"/>
      <c r="N34" s="166" t="s">
        <v>56</v>
      </c>
      <c r="O34" s="167"/>
    </row>
    <row r="35" spans="1:15" s="22" customFormat="1" ht="16.5" customHeight="1">
      <c r="A35" s="397" t="s">
        <v>42</v>
      </c>
      <c r="B35" s="397"/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97"/>
      <c r="N35" s="397"/>
      <c r="O35" s="397"/>
    </row>
    <row r="36" spans="1:15" s="22" customFormat="1">
      <c r="B36" s="23"/>
      <c r="C36" s="23"/>
      <c r="D36" s="33"/>
      <c r="E36" s="23"/>
      <c r="F36" s="23"/>
      <c r="G36" s="23"/>
      <c r="H36" s="23"/>
      <c r="I36" s="23"/>
      <c r="J36" s="23"/>
      <c r="M36" s="24"/>
      <c r="N36" s="24"/>
      <c r="O36" s="25"/>
    </row>
    <row r="37" spans="1:15" s="22" customFormat="1" ht="42" customHeight="1">
      <c r="B37" s="89"/>
      <c r="C37" s="89"/>
      <c r="D37" s="90"/>
      <c r="E37" s="89"/>
      <c r="F37" s="89"/>
      <c r="G37" s="89"/>
      <c r="H37" s="23"/>
      <c r="I37" s="23"/>
      <c r="J37" s="23"/>
      <c r="K37" s="23"/>
      <c r="L37" s="23"/>
      <c r="M37" s="24"/>
      <c r="N37" s="24"/>
      <c r="O37" s="25"/>
    </row>
    <row r="38" spans="1:15" s="79" customFormat="1" ht="17.25" customHeight="1">
      <c r="A38" s="428" t="s">
        <v>47</v>
      </c>
      <c r="B38" s="428"/>
      <c r="C38" s="428"/>
      <c r="D38" s="428"/>
      <c r="E38" s="428"/>
      <c r="F38" s="428"/>
      <c r="G38" s="78"/>
      <c r="H38" s="78"/>
      <c r="I38" s="78"/>
      <c r="J38" s="78"/>
      <c r="L38" s="429" t="s">
        <v>48</v>
      </c>
      <c r="M38" s="429"/>
      <c r="N38" s="429"/>
      <c r="O38" s="429"/>
    </row>
    <row r="39" spans="1:15" s="22" customFormat="1">
      <c r="B39" s="23"/>
      <c r="C39" s="23"/>
      <c r="D39" s="33"/>
      <c r="E39" s="23"/>
      <c r="F39" s="23"/>
      <c r="G39" s="23"/>
      <c r="H39" s="23"/>
      <c r="I39" s="23"/>
      <c r="J39" s="23"/>
      <c r="K39" s="23"/>
      <c r="L39" s="23"/>
      <c r="M39" s="24"/>
      <c r="N39" s="24"/>
      <c r="O39" s="25"/>
    </row>
    <row r="40" spans="1:15" s="22" customFormat="1">
      <c r="B40" s="23"/>
      <c r="C40" s="23"/>
      <c r="D40" s="33"/>
      <c r="E40" s="23"/>
      <c r="F40" s="23"/>
      <c r="G40" s="23"/>
      <c r="H40" s="23"/>
      <c r="I40" s="23"/>
      <c r="J40" s="23"/>
      <c r="K40" s="23"/>
      <c r="L40" s="23"/>
      <c r="M40" s="24"/>
      <c r="N40" s="24"/>
      <c r="O40" s="25"/>
    </row>
    <row r="41" spans="1:15" s="22" customFormat="1">
      <c r="B41" s="23"/>
      <c r="C41" s="23"/>
      <c r="D41" s="33"/>
      <c r="E41" s="23"/>
      <c r="F41" s="23"/>
      <c r="G41" s="23"/>
      <c r="H41" s="23"/>
      <c r="I41" s="23"/>
      <c r="J41" s="23"/>
      <c r="K41" s="23"/>
      <c r="L41" s="23"/>
      <c r="M41" s="24"/>
      <c r="N41" s="24"/>
      <c r="O41" s="25"/>
    </row>
    <row r="42" spans="1:15" s="22" customFormat="1">
      <c r="B42" s="23"/>
      <c r="C42" s="23"/>
      <c r="D42" s="33"/>
      <c r="E42" s="23"/>
      <c r="F42" s="23"/>
      <c r="G42" s="23"/>
      <c r="H42" s="23"/>
      <c r="I42" s="23"/>
      <c r="J42" s="23"/>
      <c r="K42" s="23"/>
      <c r="L42" s="23"/>
      <c r="M42" s="24"/>
      <c r="N42" s="24"/>
      <c r="O42" s="25"/>
    </row>
    <row r="43" spans="1:15" s="22" customFormat="1">
      <c r="B43" s="23"/>
      <c r="C43" s="23"/>
      <c r="D43" s="33"/>
      <c r="E43" s="23"/>
      <c r="F43" s="23"/>
      <c r="G43" s="23"/>
      <c r="H43" s="23"/>
      <c r="I43" s="23"/>
      <c r="J43" s="23"/>
      <c r="K43" s="23"/>
      <c r="L43" s="23"/>
      <c r="M43" s="24"/>
      <c r="N43" s="24"/>
      <c r="O43" s="25"/>
    </row>
    <row r="44" spans="1:15" s="22" customFormat="1">
      <c r="B44" s="23"/>
      <c r="C44" s="23"/>
      <c r="D44" s="33"/>
      <c r="E44" s="23"/>
      <c r="F44" s="23"/>
      <c r="G44" s="23"/>
      <c r="H44" s="23"/>
      <c r="I44" s="23"/>
      <c r="J44" s="23"/>
      <c r="K44" s="23"/>
      <c r="L44" s="23"/>
      <c r="M44" s="24"/>
      <c r="N44" s="24"/>
      <c r="O44" s="25"/>
    </row>
    <row r="45" spans="1:15" s="22" customFormat="1">
      <c r="B45" s="23"/>
      <c r="C45" s="23"/>
      <c r="D45" s="33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25"/>
    </row>
    <row r="46" spans="1:15" s="22" customFormat="1">
      <c r="B46" s="23"/>
      <c r="C46" s="23"/>
      <c r="D46" s="33"/>
      <c r="E46" s="23"/>
      <c r="F46" s="23"/>
      <c r="G46" s="23"/>
      <c r="H46" s="23"/>
      <c r="I46" s="23"/>
      <c r="J46" s="23"/>
      <c r="K46" s="23"/>
      <c r="L46" s="23"/>
      <c r="M46" s="24"/>
      <c r="N46" s="24"/>
      <c r="O46" s="25"/>
    </row>
    <row r="47" spans="1:15" s="22" customFormat="1">
      <c r="B47" s="23"/>
      <c r="C47" s="23"/>
      <c r="D47" s="33"/>
      <c r="E47" s="23"/>
      <c r="F47" s="23"/>
      <c r="G47" s="23"/>
      <c r="H47" s="23"/>
      <c r="I47" s="23"/>
      <c r="J47" s="23"/>
      <c r="K47" s="23"/>
      <c r="L47" s="23"/>
      <c r="M47" s="24"/>
      <c r="N47" s="24"/>
      <c r="O47" s="25"/>
    </row>
    <row r="48" spans="1:15" s="22" customFormat="1">
      <c r="B48" s="23"/>
      <c r="C48" s="23"/>
      <c r="D48" s="33"/>
      <c r="E48" s="23"/>
      <c r="F48" s="23"/>
      <c r="G48" s="23"/>
      <c r="H48" s="23"/>
      <c r="I48" s="23"/>
      <c r="J48" s="23"/>
      <c r="K48" s="23"/>
      <c r="L48" s="23"/>
      <c r="M48" s="24"/>
      <c r="N48" s="24"/>
      <c r="O48" s="25"/>
    </row>
    <row r="49" spans="2:15" s="22" customFormat="1">
      <c r="B49" s="23"/>
      <c r="C49" s="23"/>
      <c r="D49" s="33"/>
      <c r="E49" s="23"/>
      <c r="F49" s="23"/>
      <c r="G49" s="23"/>
      <c r="H49" s="23"/>
      <c r="I49" s="23"/>
      <c r="J49" s="23"/>
      <c r="K49" s="23"/>
      <c r="L49" s="23"/>
      <c r="M49" s="24"/>
      <c r="N49" s="24"/>
      <c r="O49" s="25"/>
    </row>
    <row r="50" spans="2:15" s="22" customFormat="1">
      <c r="B50" s="23"/>
      <c r="C50" s="23"/>
      <c r="D50" s="33"/>
      <c r="E50" s="23"/>
      <c r="F50" s="23"/>
      <c r="G50" s="23"/>
      <c r="H50" s="23"/>
      <c r="I50" s="23"/>
      <c r="J50" s="23"/>
      <c r="K50" s="23"/>
      <c r="L50" s="23"/>
      <c r="M50" s="24"/>
      <c r="N50" s="24"/>
      <c r="O50" s="25"/>
    </row>
    <row r="51" spans="2:15" s="22" customFormat="1">
      <c r="B51" s="23"/>
      <c r="C51" s="23"/>
      <c r="D51" s="33"/>
      <c r="E51" s="23"/>
      <c r="F51" s="23"/>
      <c r="G51" s="23"/>
      <c r="H51" s="23"/>
      <c r="I51" s="23"/>
      <c r="J51" s="23"/>
      <c r="K51" s="23"/>
      <c r="L51" s="23"/>
      <c r="M51" s="24"/>
      <c r="N51" s="24"/>
      <c r="O51" s="25"/>
    </row>
    <row r="52" spans="2:15" s="22" customFormat="1">
      <c r="B52" s="23"/>
      <c r="C52" s="23"/>
      <c r="D52" s="33"/>
      <c r="E52" s="23"/>
      <c r="F52" s="23"/>
      <c r="G52" s="23"/>
      <c r="H52" s="23"/>
      <c r="I52" s="23"/>
      <c r="J52" s="23"/>
      <c r="K52" s="23"/>
      <c r="L52" s="23"/>
      <c r="M52" s="24"/>
      <c r="N52" s="24"/>
      <c r="O52" s="25"/>
    </row>
    <row r="53" spans="2:15" s="22" customFormat="1">
      <c r="B53" s="23"/>
      <c r="C53" s="23"/>
      <c r="D53" s="33"/>
      <c r="E53" s="23"/>
      <c r="F53" s="23"/>
      <c r="G53" s="23"/>
      <c r="H53" s="23"/>
      <c r="I53" s="23"/>
      <c r="J53" s="23"/>
      <c r="K53" s="23"/>
      <c r="L53" s="23"/>
      <c r="M53" s="24"/>
      <c r="N53" s="24"/>
      <c r="O53" s="25"/>
    </row>
    <row r="54" spans="2:15" s="22" customFormat="1">
      <c r="B54" s="23"/>
      <c r="C54" s="23"/>
      <c r="D54" s="33"/>
      <c r="E54" s="23"/>
      <c r="F54" s="23"/>
      <c r="G54" s="23"/>
      <c r="H54" s="23"/>
      <c r="I54" s="23"/>
      <c r="J54" s="23"/>
      <c r="K54" s="23"/>
      <c r="L54" s="23"/>
      <c r="M54" s="24"/>
      <c r="N54" s="24"/>
      <c r="O54" s="25"/>
    </row>
    <row r="55" spans="2:15" s="22" customFormat="1">
      <c r="B55" s="23"/>
      <c r="C55" s="23"/>
      <c r="D55" s="33"/>
      <c r="E55" s="23"/>
      <c r="F55" s="23"/>
      <c r="G55" s="23"/>
      <c r="H55" s="23"/>
      <c r="I55" s="23"/>
      <c r="J55" s="23"/>
      <c r="K55" s="23"/>
      <c r="L55" s="23"/>
      <c r="M55" s="24"/>
      <c r="N55" s="24"/>
      <c r="O55" s="25"/>
    </row>
    <row r="56" spans="2:15" s="22" customFormat="1">
      <c r="B56" s="23"/>
      <c r="C56" s="23"/>
      <c r="D56" s="33"/>
      <c r="E56" s="23"/>
      <c r="F56" s="23"/>
      <c r="G56" s="23"/>
      <c r="H56" s="23"/>
      <c r="I56" s="23"/>
      <c r="J56" s="23"/>
      <c r="K56" s="23"/>
      <c r="L56" s="23"/>
      <c r="M56" s="24"/>
      <c r="N56" s="24"/>
      <c r="O56" s="25"/>
    </row>
    <row r="57" spans="2:15" s="22" customFormat="1">
      <c r="B57" s="23"/>
      <c r="C57" s="23"/>
      <c r="D57" s="33"/>
      <c r="E57" s="23"/>
      <c r="F57" s="23"/>
      <c r="G57" s="23"/>
      <c r="H57" s="23"/>
      <c r="I57" s="23"/>
      <c r="J57" s="23"/>
      <c r="K57" s="23"/>
      <c r="L57" s="23"/>
      <c r="M57" s="24"/>
      <c r="N57" s="24"/>
      <c r="O57" s="25"/>
    </row>
    <row r="58" spans="2:15" s="22" customFormat="1">
      <c r="B58" s="23"/>
      <c r="C58" s="23"/>
      <c r="D58" s="33"/>
      <c r="E58" s="23"/>
      <c r="F58" s="23"/>
      <c r="G58" s="23"/>
      <c r="H58" s="23"/>
      <c r="I58" s="23"/>
      <c r="J58" s="23"/>
      <c r="K58" s="23"/>
      <c r="L58" s="23"/>
      <c r="M58" s="24"/>
      <c r="N58" s="24"/>
      <c r="O58" s="25"/>
    </row>
    <row r="59" spans="2:15" s="22" customFormat="1">
      <c r="B59" s="23"/>
      <c r="C59" s="23"/>
      <c r="D59" s="33"/>
      <c r="E59" s="23"/>
      <c r="F59" s="23"/>
      <c r="G59" s="23"/>
      <c r="H59" s="23"/>
      <c r="I59" s="23"/>
      <c r="J59" s="23"/>
      <c r="K59" s="23"/>
      <c r="L59" s="23"/>
      <c r="M59" s="24"/>
      <c r="N59" s="24"/>
      <c r="O59" s="25"/>
    </row>
    <row r="60" spans="2:15" s="22" customFormat="1">
      <c r="B60" s="23"/>
      <c r="C60" s="23"/>
      <c r="D60" s="33"/>
      <c r="E60" s="23"/>
      <c r="F60" s="23"/>
      <c r="G60" s="23"/>
      <c r="H60" s="23"/>
      <c r="I60" s="23"/>
      <c r="J60" s="23"/>
      <c r="K60" s="23"/>
      <c r="L60" s="23"/>
      <c r="M60" s="24"/>
      <c r="N60" s="24"/>
      <c r="O60" s="25"/>
    </row>
    <row r="61" spans="2:15" s="22" customFormat="1">
      <c r="B61" s="23"/>
      <c r="C61" s="23"/>
      <c r="D61" s="33"/>
      <c r="E61" s="23"/>
      <c r="F61" s="23"/>
      <c r="G61" s="23"/>
      <c r="H61" s="23"/>
      <c r="I61" s="23"/>
      <c r="J61" s="23"/>
      <c r="K61" s="23"/>
      <c r="L61" s="23"/>
      <c r="M61" s="24"/>
      <c r="N61" s="24"/>
      <c r="O61" s="25"/>
    </row>
    <row r="62" spans="2:15" s="22" customFormat="1">
      <c r="B62" s="23"/>
      <c r="C62" s="23"/>
      <c r="D62" s="33"/>
      <c r="E62" s="23"/>
      <c r="F62" s="23"/>
      <c r="G62" s="23"/>
      <c r="H62" s="23"/>
      <c r="I62" s="23"/>
      <c r="J62" s="23"/>
      <c r="K62" s="23"/>
      <c r="L62" s="23"/>
      <c r="M62" s="24"/>
      <c r="N62" s="24"/>
      <c r="O62" s="25"/>
    </row>
    <row r="63" spans="2:15" s="22" customFormat="1">
      <c r="B63" s="23"/>
      <c r="C63" s="23"/>
      <c r="D63" s="33"/>
      <c r="E63" s="23"/>
      <c r="F63" s="23"/>
      <c r="G63" s="23"/>
      <c r="H63" s="23"/>
      <c r="I63" s="23"/>
      <c r="J63" s="23"/>
      <c r="K63" s="23"/>
      <c r="L63" s="23"/>
      <c r="M63" s="24"/>
      <c r="N63" s="24"/>
      <c r="O63" s="25"/>
    </row>
    <row r="64" spans="2:15" s="22" customFormat="1">
      <c r="B64" s="23"/>
      <c r="C64" s="23"/>
      <c r="D64" s="33"/>
      <c r="E64" s="23"/>
      <c r="F64" s="23"/>
      <c r="G64" s="23"/>
      <c r="H64" s="23"/>
      <c r="I64" s="23"/>
      <c r="J64" s="23"/>
      <c r="K64" s="23"/>
      <c r="L64" s="23"/>
      <c r="M64" s="24"/>
      <c r="N64" s="24"/>
      <c r="O64" s="25"/>
    </row>
    <row r="65" spans="2:15" s="22" customFormat="1">
      <c r="B65" s="23"/>
      <c r="C65" s="23"/>
      <c r="D65" s="33"/>
      <c r="E65" s="23"/>
      <c r="F65" s="23"/>
      <c r="G65" s="23"/>
      <c r="H65" s="23"/>
      <c r="I65" s="23"/>
      <c r="J65" s="23"/>
      <c r="K65" s="23"/>
      <c r="L65" s="23"/>
      <c r="M65" s="24"/>
      <c r="N65" s="24"/>
      <c r="O65" s="25"/>
    </row>
    <row r="66" spans="2:15" s="22" customFormat="1">
      <c r="B66" s="23"/>
      <c r="C66" s="23"/>
      <c r="D66" s="33"/>
      <c r="E66" s="23"/>
      <c r="F66" s="23"/>
      <c r="G66" s="23"/>
      <c r="H66" s="23"/>
      <c r="I66" s="23"/>
      <c r="J66" s="23"/>
      <c r="K66" s="23"/>
      <c r="L66" s="23"/>
      <c r="M66" s="24"/>
      <c r="N66" s="24"/>
      <c r="O66" s="25"/>
    </row>
    <row r="67" spans="2:15" s="22" customFormat="1">
      <c r="B67" s="23"/>
      <c r="C67" s="23"/>
      <c r="D67" s="33"/>
      <c r="E67" s="23"/>
      <c r="F67" s="23"/>
      <c r="G67" s="23"/>
      <c r="H67" s="23"/>
      <c r="I67" s="23"/>
      <c r="J67" s="23"/>
      <c r="K67" s="23"/>
      <c r="L67" s="23"/>
      <c r="M67" s="24"/>
      <c r="N67" s="24"/>
      <c r="O67" s="25"/>
    </row>
    <row r="68" spans="2:15" s="22" customFormat="1">
      <c r="B68" s="23"/>
      <c r="C68" s="23"/>
      <c r="D68" s="33"/>
      <c r="E68" s="23"/>
      <c r="F68" s="23"/>
      <c r="G68" s="23"/>
      <c r="H68" s="23"/>
      <c r="I68" s="23"/>
      <c r="J68" s="23"/>
      <c r="K68" s="23"/>
      <c r="L68" s="23"/>
      <c r="M68" s="24"/>
      <c r="N68" s="24"/>
      <c r="O68" s="25"/>
    </row>
    <row r="69" spans="2:15" s="22" customFormat="1">
      <c r="B69" s="23"/>
      <c r="C69" s="23"/>
      <c r="D69" s="33"/>
      <c r="E69" s="23"/>
      <c r="F69" s="23"/>
      <c r="G69" s="23"/>
      <c r="H69" s="23"/>
      <c r="I69" s="23"/>
      <c r="J69" s="23"/>
      <c r="K69" s="23"/>
      <c r="L69" s="23"/>
      <c r="M69" s="24"/>
      <c r="N69" s="24"/>
      <c r="O69" s="25"/>
    </row>
    <row r="70" spans="2:15" s="22" customFormat="1">
      <c r="B70" s="23"/>
      <c r="C70" s="23"/>
      <c r="D70" s="33"/>
      <c r="E70" s="23"/>
      <c r="F70" s="23"/>
      <c r="G70" s="23"/>
      <c r="H70" s="23"/>
      <c r="I70" s="23"/>
      <c r="J70" s="23"/>
      <c r="K70" s="23"/>
      <c r="L70" s="23"/>
      <c r="M70" s="24"/>
      <c r="N70" s="24"/>
      <c r="O70" s="25"/>
    </row>
    <row r="71" spans="2:15" s="22" customFormat="1">
      <c r="B71" s="23"/>
      <c r="C71" s="23"/>
      <c r="D71" s="33"/>
      <c r="E71" s="23"/>
      <c r="F71" s="23"/>
      <c r="G71" s="23"/>
      <c r="H71" s="23"/>
      <c r="I71" s="23"/>
      <c r="J71" s="23"/>
      <c r="K71" s="23"/>
      <c r="L71" s="23"/>
      <c r="M71" s="24"/>
      <c r="N71" s="24"/>
      <c r="O71" s="25"/>
    </row>
    <row r="72" spans="2:15" s="22" customFormat="1">
      <c r="B72" s="23"/>
      <c r="C72" s="23"/>
      <c r="D72" s="33"/>
      <c r="E72" s="23"/>
      <c r="F72" s="23"/>
      <c r="G72" s="23"/>
      <c r="H72" s="23"/>
      <c r="I72" s="23"/>
      <c r="J72" s="23"/>
      <c r="K72" s="23"/>
      <c r="L72" s="23"/>
      <c r="M72" s="24"/>
      <c r="N72" s="24"/>
      <c r="O72" s="25"/>
    </row>
    <row r="73" spans="2:15" s="22" customFormat="1">
      <c r="B73" s="23"/>
      <c r="C73" s="23"/>
      <c r="D73" s="33"/>
      <c r="E73" s="23"/>
      <c r="F73" s="23"/>
      <c r="G73" s="23"/>
      <c r="H73" s="23"/>
      <c r="I73" s="23"/>
      <c r="J73" s="23"/>
      <c r="K73" s="23"/>
      <c r="L73" s="23"/>
      <c r="M73" s="24"/>
      <c r="N73" s="24"/>
      <c r="O73" s="25"/>
    </row>
    <row r="74" spans="2:15" s="22" customFormat="1">
      <c r="B74" s="23"/>
      <c r="C74" s="23"/>
      <c r="D74" s="33"/>
      <c r="E74" s="23"/>
      <c r="F74" s="23"/>
      <c r="G74" s="23"/>
      <c r="H74" s="23"/>
      <c r="I74" s="23"/>
      <c r="J74" s="23"/>
      <c r="K74" s="23"/>
      <c r="L74" s="23"/>
      <c r="M74" s="24"/>
      <c r="N74" s="24"/>
      <c r="O74" s="25"/>
    </row>
    <row r="75" spans="2:15" s="22" customFormat="1">
      <c r="B75" s="23"/>
      <c r="C75" s="23"/>
      <c r="D75" s="33"/>
      <c r="E75" s="23"/>
      <c r="F75" s="23"/>
      <c r="G75" s="23"/>
      <c r="H75" s="23"/>
      <c r="I75" s="23"/>
      <c r="J75" s="23"/>
      <c r="K75" s="23"/>
      <c r="L75" s="23"/>
      <c r="M75" s="24"/>
      <c r="N75" s="24"/>
      <c r="O75" s="25"/>
    </row>
    <row r="76" spans="2:15" s="22" customFormat="1">
      <c r="B76" s="23"/>
      <c r="C76" s="23"/>
      <c r="D76" s="33"/>
      <c r="E76" s="23"/>
      <c r="F76" s="23"/>
      <c r="G76" s="23"/>
      <c r="H76" s="23"/>
      <c r="I76" s="23"/>
      <c r="J76" s="23"/>
      <c r="K76" s="23"/>
      <c r="L76" s="23"/>
      <c r="M76" s="24"/>
      <c r="N76" s="24"/>
      <c r="O76" s="25"/>
    </row>
    <row r="77" spans="2:15" s="22" customFormat="1">
      <c r="B77" s="23"/>
      <c r="C77" s="23"/>
      <c r="D77" s="33"/>
      <c r="E77" s="23"/>
      <c r="F77" s="23"/>
      <c r="G77" s="23"/>
      <c r="H77" s="23"/>
      <c r="I77" s="23"/>
      <c r="J77" s="23"/>
      <c r="K77" s="23"/>
      <c r="L77" s="23"/>
      <c r="M77" s="24"/>
      <c r="N77" s="24"/>
      <c r="O77" s="25"/>
    </row>
    <row r="78" spans="2:15" s="22" customFormat="1">
      <c r="B78" s="23"/>
      <c r="C78" s="23"/>
      <c r="D78" s="33"/>
      <c r="E78" s="23"/>
      <c r="F78" s="23"/>
      <c r="G78" s="23"/>
      <c r="H78" s="23"/>
      <c r="I78" s="23"/>
      <c r="J78" s="23"/>
      <c r="K78" s="23"/>
      <c r="L78" s="23"/>
      <c r="M78" s="24"/>
      <c r="N78" s="24"/>
      <c r="O78" s="25"/>
    </row>
    <row r="79" spans="2:15" s="22" customFormat="1">
      <c r="B79" s="23"/>
      <c r="C79" s="23"/>
      <c r="D79" s="33"/>
      <c r="E79" s="23"/>
      <c r="F79" s="23"/>
      <c r="G79" s="23"/>
      <c r="H79" s="23"/>
      <c r="I79" s="23"/>
      <c r="J79" s="23"/>
      <c r="K79" s="23"/>
      <c r="L79" s="23"/>
      <c r="M79" s="24"/>
      <c r="N79" s="24"/>
      <c r="O79" s="25"/>
    </row>
    <row r="80" spans="2:15" s="22" customFormat="1">
      <c r="B80" s="23"/>
      <c r="C80" s="23"/>
      <c r="D80" s="33"/>
      <c r="E80" s="23"/>
      <c r="F80" s="23"/>
      <c r="G80" s="23"/>
      <c r="H80" s="23"/>
      <c r="I80" s="23"/>
      <c r="J80" s="23"/>
      <c r="K80" s="23"/>
      <c r="L80" s="23"/>
      <c r="M80" s="24"/>
      <c r="N80" s="24"/>
      <c r="O80" s="25"/>
    </row>
    <row r="81" spans="2:15" s="22" customFormat="1">
      <c r="B81" s="23"/>
      <c r="C81" s="23"/>
      <c r="D81" s="33"/>
      <c r="E81" s="23"/>
      <c r="F81" s="23"/>
      <c r="G81" s="23"/>
      <c r="H81" s="23"/>
      <c r="I81" s="23"/>
      <c r="J81" s="23"/>
      <c r="K81" s="23"/>
      <c r="L81" s="23"/>
      <c r="M81" s="24"/>
      <c r="N81" s="24"/>
      <c r="O81" s="25"/>
    </row>
    <row r="82" spans="2:15" s="22" customFormat="1">
      <c r="B82" s="23"/>
      <c r="C82" s="23"/>
      <c r="D82" s="33"/>
      <c r="E82" s="23"/>
      <c r="F82" s="23"/>
      <c r="G82" s="23"/>
      <c r="H82" s="23"/>
      <c r="I82" s="23"/>
      <c r="J82" s="23"/>
      <c r="K82" s="23"/>
      <c r="L82" s="23"/>
      <c r="M82" s="24"/>
      <c r="N82" s="24"/>
      <c r="O82" s="25"/>
    </row>
    <row r="83" spans="2:15" s="22" customFormat="1">
      <c r="B83" s="23"/>
      <c r="C83" s="23"/>
      <c r="D83" s="33"/>
      <c r="E83" s="23"/>
      <c r="F83" s="23"/>
      <c r="G83" s="23"/>
      <c r="H83" s="23"/>
      <c r="I83" s="23"/>
      <c r="J83" s="23"/>
      <c r="K83" s="23"/>
      <c r="L83" s="23"/>
      <c r="M83" s="24"/>
      <c r="N83" s="24"/>
      <c r="O83" s="25"/>
    </row>
    <row r="84" spans="2:15" s="22" customFormat="1">
      <c r="B84" s="23"/>
      <c r="C84" s="23"/>
      <c r="D84" s="33"/>
      <c r="E84" s="23"/>
      <c r="F84" s="23"/>
      <c r="G84" s="23"/>
      <c r="H84" s="23"/>
      <c r="I84" s="23"/>
      <c r="J84" s="23"/>
      <c r="K84" s="23"/>
      <c r="L84" s="23"/>
      <c r="M84" s="24"/>
      <c r="N84" s="24"/>
      <c r="O84" s="25"/>
    </row>
    <row r="85" spans="2:15" s="22" customFormat="1">
      <c r="B85" s="23"/>
      <c r="C85" s="23"/>
      <c r="D85" s="33"/>
      <c r="E85" s="23"/>
      <c r="F85" s="23"/>
      <c r="G85" s="23"/>
      <c r="H85" s="23"/>
      <c r="I85" s="23"/>
      <c r="J85" s="23"/>
      <c r="K85" s="23"/>
      <c r="L85" s="23"/>
      <c r="M85" s="24"/>
      <c r="N85" s="24"/>
      <c r="O85" s="25"/>
    </row>
    <row r="86" spans="2:15" s="22" customFormat="1">
      <c r="B86" s="23"/>
      <c r="C86" s="23"/>
      <c r="D86" s="33"/>
      <c r="E86" s="23"/>
      <c r="F86" s="23"/>
      <c r="G86" s="23"/>
      <c r="H86" s="23"/>
      <c r="I86" s="23"/>
      <c r="J86" s="23"/>
      <c r="K86" s="23"/>
      <c r="L86" s="23"/>
      <c r="M86" s="24"/>
      <c r="N86" s="24"/>
      <c r="O86" s="25"/>
    </row>
    <row r="87" spans="2:15" s="22" customFormat="1">
      <c r="B87" s="23"/>
      <c r="C87" s="23"/>
      <c r="D87" s="33"/>
      <c r="E87" s="23"/>
      <c r="F87" s="23"/>
      <c r="G87" s="23"/>
      <c r="H87" s="23"/>
      <c r="I87" s="23"/>
      <c r="J87" s="23"/>
      <c r="K87" s="23"/>
      <c r="L87" s="23"/>
      <c r="M87" s="24"/>
      <c r="N87" s="24"/>
      <c r="O87" s="25"/>
    </row>
    <row r="88" spans="2:15" s="22" customFormat="1">
      <c r="B88" s="23"/>
      <c r="C88" s="23"/>
      <c r="D88" s="33"/>
      <c r="E88" s="23"/>
      <c r="F88" s="23"/>
      <c r="G88" s="23"/>
      <c r="H88" s="23"/>
      <c r="I88" s="23"/>
      <c r="J88" s="23"/>
      <c r="K88" s="23"/>
      <c r="L88" s="23"/>
      <c r="M88" s="24"/>
      <c r="N88" s="24"/>
      <c r="O88" s="25"/>
    </row>
    <row r="89" spans="2:15" s="22" customFormat="1">
      <c r="B89" s="23"/>
      <c r="C89" s="23"/>
      <c r="D89" s="33"/>
      <c r="E89" s="23"/>
      <c r="F89" s="23"/>
      <c r="G89" s="23"/>
      <c r="H89" s="23"/>
      <c r="I89" s="23"/>
      <c r="J89" s="23"/>
      <c r="K89" s="23"/>
      <c r="L89" s="23"/>
      <c r="M89" s="24"/>
      <c r="N89" s="24"/>
      <c r="O89" s="25"/>
    </row>
    <row r="90" spans="2:15" s="22" customFormat="1">
      <c r="B90" s="23"/>
      <c r="C90" s="23"/>
      <c r="D90" s="33"/>
      <c r="E90" s="23"/>
      <c r="F90" s="23"/>
      <c r="G90" s="23"/>
      <c r="H90" s="23"/>
      <c r="I90" s="23"/>
      <c r="J90" s="23"/>
      <c r="K90" s="23"/>
      <c r="L90" s="23"/>
      <c r="M90" s="24"/>
      <c r="N90" s="24"/>
      <c r="O90" s="25"/>
    </row>
    <row r="91" spans="2:15" s="22" customFormat="1">
      <c r="B91" s="23"/>
      <c r="C91" s="23"/>
      <c r="D91" s="33"/>
      <c r="E91" s="23"/>
      <c r="F91" s="23"/>
      <c r="G91" s="23"/>
      <c r="H91" s="23"/>
      <c r="I91" s="23"/>
      <c r="J91" s="23"/>
      <c r="K91" s="23"/>
      <c r="L91" s="23"/>
      <c r="M91" s="24"/>
      <c r="N91" s="24"/>
      <c r="O91" s="25"/>
    </row>
    <row r="92" spans="2:15" s="22" customFormat="1">
      <c r="B92" s="23"/>
      <c r="C92" s="23"/>
      <c r="D92" s="33"/>
      <c r="E92" s="23"/>
      <c r="F92" s="23"/>
      <c r="G92" s="23"/>
      <c r="H92" s="23"/>
      <c r="I92" s="23"/>
      <c r="J92" s="23"/>
      <c r="K92" s="23"/>
      <c r="L92" s="23"/>
      <c r="M92" s="24"/>
      <c r="N92" s="24"/>
      <c r="O92" s="25"/>
    </row>
    <row r="93" spans="2:15" s="22" customFormat="1">
      <c r="B93" s="23"/>
      <c r="C93" s="23"/>
      <c r="D93" s="33"/>
      <c r="E93" s="23"/>
      <c r="F93" s="23"/>
      <c r="G93" s="23"/>
      <c r="H93" s="23"/>
      <c r="I93" s="23"/>
      <c r="J93" s="23"/>
      <c r="K93" s="23"/>
      <c r="L93" s="23"/>
      <c r="M93" s="24"/>
      <c r="N93" s="24"/>
      <c r="O93" s="25"/>
    </row>
    <row r="94" spans="2:15" s="22" customFormat="1">
      <c r="B94" s="23"/>
      <c r="C94" s="23"/>
      <c r="D94" s="33"/>
      <c r="E94" s="23"/>
      <c r="F94" s="23"/>
      <c r="G94" s="23"/>
      <c r="H94" s="23"/>
      <c r="I94" s="23"/>
      <c r="J94" s="23"/>
      <c r="K94" s="23"/>
      <c r="L94" s="23"/>
      <c r="M94" s="24"/>
      <c r="N94" s="24"/>
      <c r="O94" s="25"/>
    </row>
    <row r="95" spans="2:15" s="22" customFormat="1">
      <c r="B95" s="23"/>
      <c r="C95" s="23"/>
      <c r="D95" s="33"/>
      <c r="E95" s="23"/>
      <c r="F95" s="23"/>
      <c r="G95" s="23"/>
      <c r="H95" s="23"/>
      <c r="I95" s="23"/>
      <c r="J95" s="23"/>
      <c r="K95" s="23"/>
      <c r="L95" s="23"/>
      <c r="M95" s="24"/>
      <c r="N95" s="24"/>
      <c r="O95" s="25"/>
    </row>
    <row r="96" spans="2:15" s="22" customFormat="1">
      <c r="B96" s="23"/>
      <c r="C96" s="23"/>
      <c r="D96" s="33"/>
      <c r="E96" s="23"/>
      <c r="F96" s="23"/>
      <c r="G96" s="23"/>
      <c r="H96" s="23"/>
      <c r="I96" s="23"/>
      <c r="J96" s="23"/>
      <c r="K96" s="23"/>
      <c r="L96" s="23"/>
      <c r="M96" s="24"/>
      <c r="N96" s="24"/>
      <c r="O96" s="25"/>
    </row>
    <row r="97" spans="1:15" s="22" customFormat="1">
      <c r="B97" s="23"/>
      <c r="C97" s="23"/>
      <c r="D97" s="33"/>
      <c r="E97" s="23"/>
      <c r="F97" s="23"/>
      <c r="G97" s="23"/>
      <c r="H97" s="23"/>
      <c r="I97" s="23"/>
      <c r="J97" s="23"/>
      <c r="K97" s="23"/>
      <c r="L97" s="23"/>
      <c r="M97" s="24"/>
      <c r="N97" s="24"/>
      <c r="O97" s="25"/>
    </row>
    <row r="98" spans="1:15" s="22" customFormat="1">
      <c r="B98" s="23"/>
      <c r="C98" s="23"/>
      <c r="D98" s="33"/>
      <c r="E98" s="23"/>
      <c r="F98" s="23"/>
      <c r="G98" s="23"/>
      <c r="H98" s="23"/>
      <c r="I98" s="23"/>
      <c r="J98" s="23"/>
      <c r="K98" s="23"/>
      <c r="L98" s="23"/>
      <c r="M98" s="24"/>
      <c r="N98" s="24"/>
      <c r="O98" s="25"/>
    </row>
    <row r="99" spans="1:15" s="22" customFormat="1">
      <c r="B99" s="23"/>
      <c r="C99" s="23"/>
      <c r="D99" s="33"/>
      <c r="E99" s="23"/>
      <c r="F99" s="23"/>
      <c r="G99" s="23"/>
      <c r="H99" s="23"/>
      <c r="I99" s="23"/>
      <c r="J99" s="23"/>
      <c r="K99" s="23"/>
      <c r="L99" s="23"/>
      <c r="M99" s="24"/>
      <c r="N99" s="24"/>
      <c r="O99" s="25"/>
    </row>
    <row r="100" spans="1:15" s="22" customFormat="1">
      <c r="B100" s="23"/>
      <c r="C100" s="23"/>
      <c r="D100" s="33"/>
      <c r="E100" s="23"/>
      <c r="F100" s="23"/>
      <c r="G100" s="23"/>
      <c r="H100" s="23"/>
      <c r="I100" s="23"/>
      <c r="J100" s="23"/>
      <c r="K100" s="23"/>
      <c r="L100" s="23"/>
      <c r="M100" s="24"/>
      <c r="N100" s="24"/>
      <c r="O100" s="25"/>
    </row>
    <row r="101" spans="1:15" s="22" customFormat="1">
      <c r="B101" s="23"/>
      <c r="C101" s="23"/>
      <c r="D101" s="33"/>
      <c r="E101" s="23"/>
      <c r="F101" s="23"/>
      <c r="G101" s="23"/>
      <c r="H101" s="23"/>
      <c r="I101" s="23"/>
      <c r="J101" s="23"/>
      <c r="K101" s="23"/>
      <c r="L101" s="23"/>
      <c r="M101" s="24"/>
      <c r="N101" s="24"/>
      <c r="O101" s="25"/>
    </row>
    <row r="102" spans="1:15" s="22" customFormat="1">
      <c r="B102" s="23"/>
      <c r="C102" s="23"/>
      <c r="D102" s="33"/>
      <c r="E102" s="23"/>
      <c r="F102" s="23"/>
      <c r="G102" s="23"/>
      <c r="H102" s="23"/>
      <c r="I102" s="23"/>
      <c r="J102" s="23"/>
      <c r="K102" s="23"/>
      <c r="L102" s="23"/>
      <c r="M102" s="24"/>
      <c r="N102" s="24"/>
      <c r="O102" s="25"/>
    </row>
    <row r="103" spans="1:15" s="22" customFormat="1">
      <c r="B103" s="23"/>
      <c r="C103" s="23"/>
      <c r="D103" s="33"/>
      <c r="E103" s="23"/>
      <c r="F103" s="23"/>
      <c r="G103" s="23"/>
      <c r="H103" s="23"/>
      <c r="I103" s="23"/>
      <c r="J103" s="23"/>
      <c r="K103" s="23"/>
      <c r="L103" s="23"/>
      <c r="M103" s="24"/>
      <c r="N103" s="24"/>
      <c r="O103" s="25"/>
    </row>
    <row r="104" spans="1:15" s="22" customFormat="1">
      <c r="B104" s="23"/>
      <c r="C104" s="23"/>
      <c r="D104" s="33"/>
      <c r="E104" s="23"/>
      <c r="F104" s="23"/>
      <c r="G104" s="23"/>
      <c r="H104" s="23"/>
      <c r="I104" s="23"/>
      <c r="J104" s="23"/>
      <c r="K104" s="23"/>
      <c r="L104" s="23"/>
      <c r="M104" s="24"/>
      <c r="N104" s="24"/>
      <c r="O104" s="25"/>
    </row>
    <row r="105" spans="1:15" s="22" customFormat="1">
      <c r="B105" s="23"/>
      <c r="C105" s="23"/>
      <c r="D105" s="33"/>
      <c r="E105" s="23"/>
      <c r="F105" s="23"/>
      <c r="G105" s="23"/>
      <c r="H105" s="23"/>
      <c r="I105" s="23"/>
      <c r="J105" s="23"/>
      <c r="K105" s="23"/>
      <c r="L105" s="23"/>
      <c r="M105" s="24"/>
      <c r="N105" s="24"/>
      <c r="O105" s="25"/>
    </row>
    <row r="106" spans="1:15">
      <c r="A106" s="22"/>
      <c r="B106" s="23"/>
      <c r="C106" s="23"/>
      <c r="D106" s="33"/>
      <c r="E106" s="23"/>
      <c r="F106" s="23"/>
      <c r="G106" s="23"/>
      <c r="H106" s="23"/>
      <c r="I106" s="23"/>
      <c r="J106" s="23"/>
      <c r="K106" s="23"/>
      <c r="L106" s="23"/>
      <c r="M106" s="24"/>
      <c r="N106" s="24"/>
      <c r="O106" s="25"/>
    </row>
    <row r="107" spans="1:15">
      <c r="A107" s="22"/>
      <c r="B107" s="23"/>
      <c r="C107" s="23"/>
      <c r="D107" s="33"/>
      <c r="E107" s="23"/>
      <c r="F107" s="23"/>
      <c r="G107" s="23"/>
      <c r="H107" s="23"/>
      <c r="I107" s="23"/>
      <c r="J107" s="23"/>
      <c r="K107" s="23"/>
      <c r="L107" s="23"/>
      <c r="M107" s="24"/>
      <c r="N107" s="24"/>
      <c r="O107" s="25"/>
    </row>
    <row r="108" spans="1:15">
      <c r="A108" s="22"/>
      <c r="B108" s="23"/>
      <c r="C108" s="23"/>
      <c r="D108" s="33"/>
      <c r="E108" s="23"/>
      <c r="F108" s="23"/>
      <c r="G108" s="23"/>
      <c r="H108" s="23"/>
      <c r="I108" s="23"/>
      <c r="J108" s="23"/>
      <c r="K108" s="23"/>
      <c r="L108" s="23"/>
      <c r="M108" s="24"/>
      <c r="N108" s="24"/>
      <c r="O108" s="25"/>
    </row>
    <row r="109" spans="1:15">
      <c r="A109" s="22"/>
      <c r="B109" s="23"/>
      <c r="C109" s="23"/>
      <c r="D109" s="33"/>
      <c r="E109" s="23"/>
      <c r="F109" s="23"/>
      <c r="G109" s="23"/>
      <c r="H109" s="23"/>
      <c r="I109" s="23"/>
      <c r="J109" s="23"/>
      <c r="K109" s="23"/>
      <c r="L109" s="23"/>
      <c r="M109" s="24"/>
      <c r="N109" s="24"/>
      <c r="O109" s="25"/>
    </row>
    <row r="110" spans="1:15">
      <c r="A110" s="22"/>
      <c r="B110" s="23"/>
      <c r="C110" s="23"/>
      <c r="D110" s="33"/>
      <c r="E110" s="23"/>
      <c r="F110" s="23"/>
      <c r="G110" s="23"/>
      <c r="H110" s="23"/>
      <c r="I110" s="23"/>
      <c r="J110" s="23"/>
      <c r="K110" s="23"/>
      <c r="L110" s="23"/>
      <c r="M110" s="24"/>
      <c r="N110" s="24"/>
      <c r="O110" s="25"/>
    </row>
    <row r="111" spans="1:15">
      <c r="A111" s="22"/>
      <c r="B111" s="23"/>
      <c r="C111" s="23"/>
      <c r="D111" s="33"/>
      <c r="E111" s="23"/>
      <c r="F111" s="23"/>
      <c r="G111" s="23"/>
      <c r="H111" s="23"/>
      <c r="I111" s="23"/>
      <c r="J111" s="23"/>
      <c r="K111" s="23"/>
      <c r="L111" s="23"/>
      <c r="M111" s="24"/>
      <c r="N111" s="24"/>
      <c r="O111" s="25"/>
    </row>
    <row r="112" spans="1:15">
      <c r="A112" s="22"/>
      <c r="B112" s="23"/>
      <c r="C112" s="23"/>
      <c r="D112" s="33"/>
      <c r="E112" s="23"/>
      <c r="F112" s="23"/>
      <c r="G112" s="23"/>
      <c r="H112" s="23"/>
      <c r="I112" s="23"/>
      <c r="J112" s="23"/>
      <c r="K112" s="23"/>
      <c r="L112" s="23"/>
      <c r="M112" s="24"/>
      <c r="N112" s="24"/>
      <c r="O112" s="25"/>
    </row>
    <row r="113" spans="1:15">
      <c r="A113" s="22"/>
      <c r="B113" s="23"/>
      <c r="C113" s="23"/>
      <c r="D113" s="33"/>
      <c r="E113" s="23"/>
      <c r="F113" s="23"/>
      <c r="G113" s="23"/>
      <c r="H113" s="23"/>
      <c r="I113" s="23"/>
      <c r="J113" s="23"/>
      <c r="K113" s="23"/>
      <c r="L113" s="23"/>
      <c r="M113" s="24"/>
      <c r="N113" s="24"/>
      <c r="O113" s="25"/>
    </row>
    <row r="114" spans="1:15">
      <c r="A114" s="22"/>
      <c r="B114" s="23"/>
      <c r="C114" s="23"/>
      <c r="D114" s="33"/>
      <c r="E114" s="23"/>
      <c r="F114" s="23"/>
      <c r="G114" s="23"/>
      <c r="H114" s="23"/>
      <c r="I114" s="23"/>
      <c r="J114" s="23"/>
      <c r="K114" s="23"/>
      <c r="L114" s="23"/>
      <c r="M114" s="24"/>
      <c r="N114" s="24"/>
      <c r="O114" s="25"/>
    </row>
    <row r="115" spans="1:15">
      <c r="A115" s="22"/>
      <c r="B115" s="23"/>
      <c r="C115" s="23"/>
      <c r="D115" s="33"/>
      <c r="E115" s="23"/>
      <c r="F115" s="23"/>
      <c r="G115" s="23"/>
      <c r="H115" s="23"/>
      <c r="I115" s="23"/>
      <c r="J115" s="23"/>
      <c r="K115" s="23"/>
      <c r="L115" s="23"/>
      <c r="M115" s="24"/>
      <c r="N115" s="24"/>
      <c r="O115" s="25"/>
    </row>
    <row r="116" spans="1:15">
      <c r="A116" s="22"/>
      <c r="B116" s="23"/>
      <c r="C116" s="23"/>
      <c r="D116" s="33"/>
      <c r="E116" s="23"/>
      <c r="F116" s="23"/>
      <c r="G116" s="23"/>
      <c r="H116" s="23"/>
      <c r="I116" s="23"/>
      <c r="J116" s="23"/>
      <c r="K116" s="23"/>
      <c r="L116" s="23"/>
      <c r="M116" s="24"/>
      <c r="N116" s="24"/>
      <c r="O116" s="25"/>
    </row>
    <row r="117" spans="1:15">
      <c r="A117" s="22"/>
      <c r="B117" s="23"/>
      <c r="C117" s="23"/>
      <c r="D117" s="33"/>
      <c r="E117" s="23"/>
      <c r="F117" s="23"/>
      <c r="G117" s="23"/>
      <c r="H117" s="23"/>
      <c r="I117" s="23"/>
      <c r="J117" s="23"/>
      <c r="K117" s="23"/>
      <c r="L117" s="23"/>
      <c r="M117" s="24"/>
      <c r="N117" s="24"/>
      <c r="O117" s="25"/>
    </row>
    <row r="118" spans="1:15">
      <c r="A118" s="22"/>
      <c r="B118" s="23"/>
      <c r="C118" s="23"/>
      <c r="D118" s="33"/>
      <c r="E118" s="23"/>
      <c r="F118" s="23"/>
      <c r="G118" s="23"/>
      <c r="H118" s="23"/>
      <c r="I118" s="23"/>
      <c r="J118" s="23"/>
      <c r="K118" s="23"/>
      <c r="L118" s="23"/>
      <c r="M118" s="24"/>
      <c r="N118" s="24"/>
      <c r="O118" s="25"/>
    </row>
    <row r="119" spans="1:15">
      <c r="A119" s="22"/>
      <c r="B119" s="23"/>
      <c r="C119" s="23"/>
      <c r="D119" s="33"/>
      <c r="E119" s="23"/>
      <c r="F119" s="23"/>
      <c r="G119" s="23"/>
      <c r="H119" s="23"/>
      <c r="I119" s="23"/>
      <c r="J119" s="23"/>
      <c r="K119" s="23"/>
      <c r="L119" s="23"/>
      <c r="M119" s="24"/>
      <c r="N119" s="24"/>
      <c r="O119" s="25"/>
    </row>
    <row r="120" spans="1:15">
      <c r="A120" s="22"/>
      <c r="B120" s="23"/>
      <c r="C120" s="23"/>
      <c r="D120" s="33"/>
      <c r="E120" s="23"/>
      <c r="F120" s="23"/>
      <c r="G120" s="23"/>
      <c r="H120" s="23"/>
      <c r="I120" s="23"/>
      <c r="J120" s="23"/>
      <c r="K120" s="23"/>
      <c r="L120" s="23"/>
      <c r="M120" s="24"/>
      <c r="N120" s="24"/>
      <c r="O120" s="25"/>
    </row>
    <row r="121" spans="1:15">
      <c r="A121" s="22"/>
      <c r="B121" s="23"/>
      <c r="C121" s="23"/>
      <c r="D121" s="33"/>
      <c r="E121" s="23"/>
      <c r="F121" s="23"/>
      <c r="G121" s="23"/>
      <c r="H121" s="23"/>
      <c r="I121" s="23"/>
      <c r="J121" s="23"/>
      <c r="K121" s="23"/>
      <c r="L121" s="23"/>
      <c r="M121" s="24"/>
      <c r="N121" s="24"/>
      <c r="O121" s="25"/>
    </row>
    <row r="122" spans="1:15">
      <c r="A122" s="22"/>
      <c r="B122" s="23"/>
      <c r="C122" s="23"/>
      <c r="D122" s="33"/>
      <c r="E122" s="23"/>
      <c r="F122" s="23"/>
      <c r="G122" s="23"/>
      <c r="H122" s="23"/>
      <c r="I122" s="23"/>
      <c r="J122" s="23"/>
      <c r="K122" s="23"/>
      <c r="L122" s="23"/>
      <c r="M122" s="24"/>
      <c r="N122" s="24"/>
      <c r="O122" s="25"/>
    </row>
    <row r="123" spans="1:15">
      <c r="A123" s="22"/>
      <c r="B123" s="23"/>
      <c r="C123" s="23"/>
      <c r="D123" s="33"/>
      <c r="E123" s="23"/>
      <c r="F123" s="23"/>
      <c r="G123" s="23"/>
      <c r="H123" s="23"/>
      <c r="I123" s="23"/>
      <c r="J123" s="23"/>
      <c r="K123" s="23"/>
      <c r="L123" s="23"/>
      <c r="M123" s="24"/>
      <c r="N123" s="24"/>
      <c r="O123" s="25"/>
    </row>
    <row r="124" spans="1:15">
      <c r="A124" s="22"/>
      <c r="B124" s="23"/>
      <c r="C124" s="23"/>
      <c r="D124" s="33"/>
      <c r="E124" s="23"/>
      <c r="F124" s="23"/>
      <c r="G124" s="23"/>
      <c r="H124" s="23"/>
      <c r="I124" s="23"/>
      <c r="J124" s="23"/>
      <c r="K124" s="23"/>
      <c r="L124" s="23"/>
      <c r="M124" s="24"/>
      <c r="N124" s="24"/>
      <c r="O124" s="25"/>
    </row>
    <row r="125" spans="1:15">
      <c r="A125" s="22"/>
      <c r="B125" s="23"/>
      <c r="C125" s="23"/>
      <c r="D125" s="33"/>
      <c r="E125" s="23"/>
      <c r="F125" s="23"/>
      <c r="G125" s="23"/>
      <c r="H125" s="23"/>
      <c r="I125" s="23"/>
      <c r="J125" s="23"/>
      <c r="K125" s="23"/>
      <c r="L125" s="23"/>
      <c r="M125" s="24"/>
      <c r="N125" s="24"/>
      <c r="O125" s="25"/>
    </row>
    <row r="126" spans="1:15">
      <c r="A126" s="22"/>
      <c r="B126" s="23"/>
      <c r="C126" s="23"/>
      <c r="D126" s="33"/>
      <c r="E126" s="23"/>
      <c r="F126" s="23"/>
      <c r="G126" s="23"/>
      <c r="H126" s="23"/>
      <c r="I126" s="23"/>
      <c r="J126" s="23"/>
      <c r="K126" s="23"/>
      <c r="L126" s="23"/>
      <c r="M126" s="24"/>
      <c r="N126" s="24"/>
      <c r="O126" s="25"/>
    </row>
    <row r="127" spans="1:15">
      <c r="A127" s="22"/>
      <c r="B127" s="23"/>
      <c r="C127" s="23"/>
      <c r="D127" s="33"/>
      <c r="E127" s="23"/>
      <c r="F127" s="23"/>
      <c r="G127" s="23"/>
      <c r="H127" s="23"/>
      <c r="I127" s="23"/>
      <c r="J127" s="23"/>
      <c r="K127" s="23"/>
      <c r="L127" s="23"/>
      <c r="M127" s="24"/>
      <c r="N127" s="24"/>
      <c r="O127" s="25"/>
    </row>
    <row r="128" spans="1:15">
      <c r="A128" s="22"/>
      <c r="B128" s="23"/>
      <c r="C128" s="23"/>
      <c r="D128" s="33"/>
      <c r="E128" s="23"/>
      <c r="F128" s="23"/>
      <c r="G128" s="23"/>
      <c r="H128" s="23"/>
      <c r="I128" s="23"/>
      <c r="J128" s="23"/>
      <c r="K128" s="23"/>
      <c r="L128" s="23"/>
      <c r="M128" s="24"/>
      <c r="N128" s="24"/>
      <c r="O128" s="25"/>
    </row>
    <row r="129" spans="1:15">
      <c r="A129" s="22"/>
      <c r="B129" s="23"/>
      <c r="C129" s="23"/>
      <c r="D129" s="33"/>
      <c r="E129" s="23"/>
      <c r="F129" s="23"/>
      <c r="G129" s="23"/>
      <c r="H129" s="23"/>
      <c r="I129" s="23"/>
      <c r="J129" s="23"/>
      <c r="K129" s="23"/>
      <c r="L129" s="23"/>
      <c r="M129" s="24"/>
      <c r="N129" s="24"/>
      <c r="O129" s="25"/>
    </row>
    <row r="130" spans="1:15">
      <c r="A130" s="22"/>
      <c r="B130" s="23"/>
      <c r="C130" s="23"/>
      <c r="D130" s="33"/>
      <c r="E130" s="23"/>
      <c r="F130" s="23"/>
      <c r="G130" s="23"/>
      <c r="H130" s="23"/>
      <c r="I130" s="23"/>
      <c r="J130" s="23"/>
      <c r="K130" s="23"/>
      <c r="L130" s="23"/>
      <c r="M130" s="24"/>
      <c r="N130" s="24"/>
      <c r="O130" s="25"/>
    </row>
    <row r="131" spans="1:15">
      <c r="A131" s="22"/>
      <c r="B131" s="23"/>
      <c r="C131" s="23"/>
      <c r="D131" s="33"/>
      <c r="E131" s="23"/>
      <c r="F131" s="23"/>
      <c r="G131" s="23"/>
      <c r="H131" s="23"/>
      <c r="I131" s="23"/>
      <c r="J131" s="23"/>
      <c r="K131" s="23"/>
      <c r="L131" s="23"/>
      <c r="M131" s="24"/>
      <c r="N131" s="24"/>
      <c r="O131" s="25"/>
    </row>
    <row r="132" spans="1:15">
      <c r="A132" s="22"/>
      <c r="B132" s="23"/>
      <c r="C132" s="23"/>
      <c r="D132" s="33"/>
      <c r="E132" s="23"/>
      <c r="F132" s="23"/>
      <c r="G132" s="23"/>
      <c r="H132" s="23"/>
      <c r="I132" s="23"/>
      <c r="J132" s="23"/>
      <c r="K132" s="23"/>
      <c r="L132" s="23"/>
      <c r="M132" s="24"/>
      <c r="N132" s="24"/>
      <c r="O132" s="25"/>
    </row>
    <row r="133" spans="1:15">
      <c r="A133" s="22"/>
      <c r="B133" s="23"/>
      <c r="C133" s="23"/>
      <c r="D133" s="33"/>
      <c r="E133" s="23"/>
      <c r="F133" s="23"/>
      <c r="G133" s="23"/>
      <c r="H133" s="23"/>
      <c r="I133" s="23"/>
      <c r="J133" s="23"/>
      <c r="K133" s="23"/>
      <c r="L133" s="23"/>
      <c r="M133" s="24"/>
      <c r="N133" s="24"/>
      <c r="O133" s="25"/>
    </row>
    <row r="134" spans="1:15">
      <c r="A134" s="22"/>
      <c r="B134" s="23"/>
      <c r="C134" s="23"/>
      <c r="D134" s="33"/>
      <c r="E134" s="23"/>
      <c r="F134" s="23"/>
      <c r="G134" s="23"/>
      <c r="H134" s="23"/>
      <c r="I134" s="23"/>
      <c r="J134" s="23"/>
      <c r="K134" s="23"/>
      <c r="L134" s="23"/>
      <c r="M134" s="24"/>
      <c r="N134" s="24"/>
      <c r="O134" s="25"/>
    </row>
    <row r="135" spans="1:15">
      <c r="A135" s="22"/>
      <c r="B135" s="23"/>
      <c r="C135" s="23"/>
      <c r="D135" s="33"/>
      <c r="E135" s="23"/>
      <c r="F135" s="23"/>
      <c r="G135" s="23"/>
      <c r="H135" s="23"/>
      <c r="I135" s="23"/>
      <c r="J135" s="23"/>
      <c r="K135" s="23"/>
      <c r="L135" s="23"/>
      <c r="M135" s="24"/>
      <c r="N135" s="24"/>
      <c r="O135" s="25"/>
    </row>
    <row r="136" spans="1:15">
      <c r="A136" s="22"/>
      <c r="B136" s="23"/>
      <c r="C136" s="23"/>
      <c r="D136" s="33"/>
      <c r="E136" s="23"/>
      <c r="F136" s="23"/>
      <c r="G136" s="23"/>
      <c r="H136" s="23"/>
      <c r="I136" s="23"/>
      <c r="J136" s="23"/>
      <c r="K136" s="23"/>
      <c r="L136" s="23"/>
      <c r="M136" s="24"/>
      <c r="N136" s="24"/>
      <c r="O136" s="25"/>
    </row>
    <row r="137" spans="1:15">
      <c r="A137" s="22"/>
      <c r="B137" s="23"/>
      <c r="C137" s="23"/>
      <c r="D137" s="33"/>
      <c r="E137" s="23"/>
      <c r="F137" s="23"/>
      <c r="G137" s="23"/>
      <c r="H137" s="23"/>
      <c r="I137" s="23"/>
      <c r="J137" s="23"/>
      <c r="K137" s="23"/>
      <c r="L137" s="23"/>
      <c r="M137" s="24"/>
      <c r="N137" s="24"/>
      <c r="O137" s="25"/>
    </row>
    <row r="138" spans="1:15">
      <c r="A138" s="22"/>
      <c r="B138" s="23"/>
      <c r="C138" s="23"/>
      <c r="D138" s="33"/>
      <c r="E138" s="23"/>
      <c r="F138" s="23"/>
      <c r="G138" s="23"/>
      <c r="H138" s="23"/>
      <c r="I138" s="23"/>
      <c r="J138" s="23"/>
      <c r="K138" s="23"/>
      <c r="L138" s="23"/>
      <c r="M138" s="24"/>
      <c r="N138" s="24"/>
      <c r="O138" s="25"/>
    </row>
    <row r="139" spans="1:15">
      <c r="A139" s="22"/>
      <c r="B139" s="23"/>
      <c r="C139" s="23"/>
      <c r="D139" s="33"/>
      <c r="E139" s="23"/>
      <c r="F139" s="23"/>
      <c r="G139" s="23"/>
      <c r="H139" s="23"/>
      <c r="I139" s="23"/>
      <c r="J139" s="23"/>
      <c r="K139" s="23"/>
      <c r="L139" s="23"/>
      <c r="M139" s="24"/>
      <c r="N139" s="24"/>
      <c r="O139" s="25"/>
    </row>
    <row r="140" spans="1:15">
      <c r="A140" s="22"/>
      <c r="B140" s="23"/>
      <c r="C140" s="23"/>
      <c r="D140" s="33"/>
      <c r="E140" s="23"/>
      <c r="F140" s="23"/>
      <c r="G140" s="23"/>
      <c r="H140" s="23"/>
      <c r="I140" s="23"/>
      <c r="J140" s="23"/>
      <c r="K140" s="23"/>
      <c r="L140" s="23"/>
      <c r="M140" s="24"/>
      <c r="N140" s="24"/>
      <c r="O140" s="25"/>
    </row>
    <row r="141" spans="1:15">
      <c r="A141" s="22"/>
      <c r="B141" s="23"/>
      <c r="C141" s="23"/>
      <c r="D141" s="33"/>
      <c r="E141" s="23"/>
      <c r="F141" s="23"/>
      <c r="G141" s="23"/>
      <c r="H141" s="23"/>
      <c r="I141" s="23"/>
      <c r="J141" s="23"/>
      <c r="K141" s="23"/>
      <c r="L141" s="23"/>
      <c r="M141" s="24"/>
      <c r="N141" s="24"/>
      <c r="O141" s="25"/>
    </row>
    <row r="142" spans="1:15">
      <c r="A142" s="22"/>
      <c r="B142" s="23"/>
      <c r="C142" s="23"/>
      <c r="D142" s="33"/>
      <c r="E142" s="23"/>
      <c r="F142" s="23"/>
      <c r="G142" s="23"/>
      <c r="H142" s="23"/>
      <c r="I142" s="23"/>
      <c r="J142" s="23"/>
      <c r="K142" s="23"/>
      <c r="L142" s="23"/>
      <c r="M142" s="24"/>
      <c r="N142" s="24"/>
      <c r="O142" s="25"/>
    </row>
  </sheetData>
  <mergeCells count="15">
    <mergeCell ref="K2:O2"/>
    <mergeCell ref="A5:A6"/>
    <mergeCell ref="A35:O35"/>
    <mergeCell ref="A8:O8"/>
    <mergeCell ref="D6:E6"/>
    <mergeCell ref="A4:O4"/>
    <mergeCell ref="K5:K6"/>
    <mergeCell ref="L5:L6"/>
    <mergeCell ref="M5:M6"/>
    <mergeCell ref="F5:J5"/>
    <mergeCell ref="B5:B6"/>
    <mergeCell ref="C5:C6"/>
    <mergeCell ref="A38:F38"/>
    <mergeCell ref="L38:O38"/>
    <mergeCell ref="O5:O6"/>
  </mergeCells>
  <phoneticPr fontId="19" type="noConversion"/>
  <printOptions horizontalCentered="1"/>
  <pageMargins left="0.39370078740157483" right="0.27559055118110237" top="1.1023622047244095" bottom="0.39370078740157483" header="0.94488188976377963" footer="0.23622047244094491"/>
  <pageSetup paperSize="9" scale="90" orientation="landscape" r:id="rId1"/>
  <headerFooter differentFirst="1" alignWithMargins="0">
    <oddHeader>&amp;C&amp;9&amp;P</oddHeader>
    <oddFooter>&amp;R&amp;9Східний державний ЦОП з легкої атлетики:"</oddFooter>
  </headerFooter>
  <rowBreaks count="1" manualBreakCount="1">
    <brk id="2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149"/>
  <sheetViews>
    <sheetView view="pageBreakPreview" zoomScale="110" zoomScaleNormal="100" zoomScaleSheetLayoutView="110" workbookViewId="0">
      <selection activeCell="E32" sqref="E32"/>
    </sheetView>
  </sheetViews>
  <sheetFormatPr defaultColWidth="9.109375" defaultRowHeight="10.199999999999999"/>
  <cols>
    <col min="1" max="1" width="33.33203125" style="28" customWidth="1"/>
    <col min="2" max="2" width="10.5546875" style="29" customWidth="1"/>
    <col min="3" max="3" width="5.109375" style="29" customWidth="1"/>
    <col min="4" max="4" width="14.33203125" style="29" customWidth="1"/>
    <col min="5" max="5" width="13.5546875" style="29" customWidth="1"/>
    <col min="6" max="6" width="7.5546875" style="30" customWidth="1"/>
    <col min="7" max="7" width="6.109375" style="30" customWidth="1"/>
    <col min="8" max="9" width="5.44140625" style="30" customWidth="1"/>
    <col min="10" max="10" width="6.88671875" style="30" customWidth="1"/>
    <col min="11" max="11" width="5.44140625" style="30" customWidth="1"/>
    <col min="12" max="12" width="7.88671875" style="30" customWidth="1"/>
    <col min="13" max="13" width="7.5546875" style="31" customWidth="1"/>
    <col min="14" max="14" width="11.109375" style="32" customWidth="1"/>
    <col min="15" max="15" width="10" style="30" customWidth="1"/>
    <col min="16" max="16" width="8.109375" style="30" customWidth="1"/>
    <col min="17" max="17" width="7.44140625" style="30" customWidth="1"/>
    <col min="18" max="19" width="6.44140625" style="30" customWidth="1"/>
    <col min="20" max="22" width="9.109375" style="30"/>
    <col min="23" max="16384" width="9.109375" style="28"/>
  </cols>
  <sheetData>
    <row r="1" spans="1:35" s="1" customFormat="1" ht="17.25" customHeight="1">
      <c r="C1" s="2"/>
      <c r="E1" s="131"/>
      <c r="F1" s="131"/>
      <c r="G1" s="131"/>
      <c r="H1" s="131"/>
      <c r="I1" s="131"/>
      <c r="J1" s="131"/>
      <c r="K1" s="132" t="s">
        <v>0</v>
      </c>
      <c r="L1" s="132"/>
      <c r="M1" s="66"/>
      <c r="N1" s="67"/>
    </row>
    <row r="2" spans="1:35" s="1" customFormat="1" ht="47.25" customHeight="1">
      <c r="B2" s="2"/>
      <c r="C2" s="2"/>
      <c r="E2" s="133"/>
      <c r="F2" s="134"/>
      <c r="G2" s="134"/>
      <c r="H2" s="134"/>
      <c r="I2" s="134"/>
      <c r="J2" s="134"/>
      <c r="K2" s="399" t="s">
        <v>75</v>
      </c>
      <c r="L2" s="399"/>
      <c r="M2" s="399"/>
      <c r="N2" s="399"/>
    </row>
    <row r="3" spans="1:35" s="1" customFormat="1" ht="14.25" customHeight="1">
      <c r="B3" s="2"/>
      <c r="C3" s="2"/>
      <c r="E3" s="133"/>
      <c r="F3" s="134"/>
      <c r="G3" s="134"/>
      <c r="H3" s="134"/>
      <c r="I3" s="134"/>
      <c r="J3" s="134"/>
      <c r="K3" s="135"/>
      <c r="L3" s="135"/>
      <c r="M3" s="4"/>
      <c r="N3" s="4"/>
    </row>
    <row r="4" spans="1:35" s="5" customFormat="1" ht="24" customHeight="1" thickBot="1">
      <c r="A4" s="398" t="s">
        <v>76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</row>
    <row r="5" spans="1:35" s="9" customFormat="1" ht="24" customHeight="1" thickBot="1">
      <c r="A5" s="403" t="s">
        <v>1</v>
      </c>
      <c r="B5" s="393" t="s">
        <v>2</v>
      </c>
      <c r="C5" s="403" t="s">
        <v>3</v>
      </c>
      <c r="D5" s="6" t="s">
        <v>73</v>
      </c>
      <c r="E5" s="7" t="s">
        <v>5</v>
      </c>
      <c r="F5" s="400" t="s">
        <v>6</v>
      </c>
      <c r="G5" s="405"/>
      <c r="H5" s="405"/>
      <c r="I5" s="405"/>
      <c r="J5" s="401"/>
      <c r="K5" s="411" t="s">
        <v>7</v>
      </c>
      <c r="L5" s="393" t="s">
        <v>8</v>
      </c>
      <c r="M5" s="395" t="s">
        <v>9</v>
      </c>
      <c r="N5" s="395" t="s">
        <v>10</v>
      </c>
    </row>
    <row r="6" spans="1:35" s="9" customFormat="1" ht="24" customHeight="1" thickBot="1">
      <c r="A6" s="404"/>
      <c r="B6" s="394"/>
      <c r="C6" s="404"/>
      <c r="D6" s="400" t="s">
        <v>74</v>
      </c>
      <c r="E6" s="401"/>
      <c r="F6" s="10" t="s">
        <v>12</v>
      </c>
      <c r="G6" s="10" t="s">
        <v>13</v>
      </c>
      <c r="H6" s="8" t="s">
        <v>14</v>
      </c>
      <c r="I6" s="10" t="s">
        <v>15</v>
      </c>
      <c r="J6" s="10" t="s">
        <v>16</v>
      </c>
      <c r="K6" s="412"/>
      <c r="L6" s="394"/>
      <c r="M6" s="396"/>
      <c r="N6" s="396"/>
    </row>
    <row r="7" spans="1:35" s="9" customFormat="1" ht="9" customHeight="1">
      <c r="A7" s="64"/>
      <c r="B7" s="64"/>
      <c r="C7" s="64"/>
      <c r="D7" s="62"/>
      <c r="E7" s="62"/>
      <c r="F7" s="62"/>
      <c r="G7" s="62"/>
      <c r="H7" s="62"/>
      <c r="I7" s="62"/>
      <c r="J7" s="62"/>
      <c r="K7" s="64"/>
      <c r="L7" s="64"/>
      <c r="M7" s="63"/>
      <c r="N7" s="63"/>
    </row>
    <row r="8" spans="1:35" s="11" customFormat="1" ht="34.950000000000003" customHeight="1">
      <c r="A8" s="432" t="s">
        <v>78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</row>
    <row r="9" spans="1:35" s="375" customFormat="1" ht="22.8" customHeight="1">
      <c r="A9" s="431" t="s">
        <v>710</v>
      </c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AG9" s="376"/>
      <c r="AH9" s="376"/>
      <c r="AI9" s="376"/>
    </row>
    <row r="10" spans="1:35" s="388" customFormat="1" ht="23.4" customHeight="1">
      <c r="A10" s="382" t="s">
        <v>704</v>
      </c>
      <c r="B10" s="383" t="s">
        <v>800</v>
      </c>
      <c r="C10" s="385">
        <v>21</v>
      </c>
      <c r="D10" s="383" t="s">
        <v>150</v>
      </c>
      <c r="E10" s="383"/>
      <c r="F10" s="384">
        <v>12</v>
      </c>
      <c r="G10" s="384">
        <v>2</v>
      </c>
      <c r="H10" s="384"/>
      <c r="I10" s="384">
        <v>1</v>
      </c>
      <c r="J10" s="384">
        <v>15</v>
      </c>
      <c r="K10" s="383"/>
      <c r="L10" s="385">
        <v>3401220</v>
      </c>
      <c r="M10" s="386">
        <f>C10*J10</f>
        <v>315</v>
      </c>
      <c r="N10" s="387"/>
    </row>
    <row r="11" spans="1:35" s="388" customFormat="1" ht="23.4" customHeight="1">
      <c r="A11" s="382" t="s">
        <v>704</v>
      </c>
      <c r="B11" s="383" t="s">
        <v>735</v>
      </c>
      <c r="C11" s="385">
        <v>21</v>
      </c>
      <c r="D11" s="383" t="s">
        <v>150</v>
      </c>
      <c r="E11" s="383"/>
      <c r="F11" s="384">
        <v>12</v>
      </c>
      <c r="G11" s="384">
        <v>2</v>
      </c>
      <c r="H11" s="384"/>
      <c r="I11" s="384">
        <v>1</v>
      </c>
      <c r="J11" s="384">
        <v>15</v>
      </c>
      <c r="K11" s="383"/>
      <c r="L11" s="385">
        <v>3401220</v>
      </c>
      <c r="M11" s="386">
        <f t="shared" ref="M11:M26" si="0">C11*J11</f>
        <v>315</v>
      </c>
      <c r="N11" s="387"/>
    </row>
    <row r="12" spans="1:35" s="388" customFormat="1" ht="23.4" customHeight="1">
      <c r="A12" s="382" t="s">
        <v>704</v>
      </c>
      <c r="B12" s="383" t="s">
        <v>736</v>
      </c>
      <c r="C12" s="385">
        <v>21</v>
      </c>
      <c r="D12" s="383" t="s">
        <v>150</v>
      </c>
      <c r="E12" s="383"/>
      <c r="F12" s="384">
        <v>12</v>
      </c>
      <c r="G12" s="384">
        <v>2</v>
      </c>
      <c r="H12" s="384"/>
      <c r="I12" s="384">
        <v>1</v>
      </c>
      <c r="J12" s="384">
        <v>15</v>
      </c>
      <c r="K12" s="383"/>
      <c r="L12" s="385">
        <v>3401220</v>
      </c>
      <c r="M12" s="386">
        <f t="shared" si="0"/>
        <v>315</v>
      </c>
      <c r="N12" s="387"/>
    </row>
    <row r="13" spans="1:35" s="388" customFormat="1" ht="23.4" customHeight="1">
      <c r="A13" s="382" t="s">
        <v>705</v>
      </c>
      <c r="B13" s="383" t="s">
        <v>737</v>
      </c>
      <c r="C13" s="385">
        <v>4</v>
      </c>
      <c r="D13" s="383" t="s">
        <v>706</v>
      </c>
      <c r="E13" s="383"/>
      <c r="F13" s="384">
        <v>8</v>
      </c>
      <c r="G13" s="384">
        <v>2</v>
      </c>
      <c r="H13" s="384"/>
      <c r="I13" s="384"/>
      <c r="J13" s="384">
        <f>SUM(F13:I13)</f>
        <v>10</v>
      </c>
      <c r="K13" s="383"/>
      <c r="L13" s="385" t="s">
        <v>707</v>
      </c>
      <c r="M13" s="386">
        <f t="shared" si="0"/>
        <v>40</v>
      </c>
      <c r="N13" s="387"/>
    </row>
    <row r="14" spans="1:35" s="388" customFormat="1" ht="23.4" customHeight="1">
      <c r="A14" s="382" t="s">
        <v>704</v>
      </c>
      <c r="B14" s="383" t="s">
        <v>738</v>
      </c>
      <c r="C14" s="385">
        <v>20</v>
      </c>
      <c r="D14" s="383" t="s">
        <v>150</v>
      </c>
      <c r="E14" s="383"/>
      <c r="F14" s="384">
        <v>12</v>
      </c>
      <c r="G14" s="384">
        <v>2</v>
      </c>
      <c r="H14" s="384"/>
      <c r="I14" s="384">
        <v>1</v>
      </c>
      <c r="J14" s="384">
        <v>15</v>
      </c>
      <c r="K14" s="383"/>
      <c r="L14" s="385">
        <v>3401220</v>
      </c>
      <c r="M14" s="386">
        <f t="shared" si="0"/>
        <v>300</v>
      </c>
      <c r="N14" s="387"/>
    </row>
    <row r="15" spans="1:35" s="388" customFormat="1" ht="23.4" customHeight="1">
      <c r="A15" s="382" t="s">
        <v>229</v>
      </c>
      <c r="B15" s="383" t="s">
        <v>739</v>
      </c>
      <c r="C15" s="385">
        <v>4</v>
      </c>
      <c r="D15" s="383" t="s">
        <v>706</v>
      </c>
      <c r="E15" s="383"/>
      <c r="F15" s="384">
        <v>8</v>
      </c>
      <c r="G15" s="384">
        <v>2</v>
      </c>
      <c r="H15" s="384"/>
      <c r="I15" s="384"/>
      <c r="J15" s="384">
        <f>SUM(F15:I15)</f>
        <v>10</v>
      </c>
      <c r="K15" s="383"/>
      <c r="L15" s="385" t="s">
        <v>707</v>
      </c>
      <c r="M15" s="386">
        <f>C15*J15</f>
        <v>40</v>
      </c>
      <c r="N15" s="387"/>
    </row>
    <row r="16" spans="1:35" s="388" customFormat="1" ht="23.4" customHeight="1">
      <c r="A16" s="382" t="s">
        <v>704</v>
      </c>
      <c r="B16" s="383" t="s">
        <v>740</v>
      </c>
      <c r="C16" s="385">
        <v>21</v>
      </c>
      <c r="D16" s="383" t="s">
        <v>150</v>
      </c>
      <c r="E16" s="383"/>
      <c r="F16" s="384">
        <v>12</v>
      </c>
      <c r="G16" s="384">
        <v>2</v>
      </c>
      <c r="H16" s="384"/>
      <c r="I16" s="384">
        <v>1</v>
      </c>
      <c r="J16" s="384">
        <v>15</v>
      </c>
      <c r="K16" s="383"/>
      <c r="L16" s="385">
        <v>3401220</v>
      </c>
      <c r="M16" s="386">
        <f t="shared" si="0"/>
        <v>315</v>
      </c>
      <c r="N16" s="387"/>
    </row>
    <row r="17" spans="1:35" s="388" customFormat="1" ht="23.4" customHeight="1">
      <c r="A17" s="382" t="s">
        <v>704</v>
      </c>
      <c r="B17" s="383" t="s">
        <v>741</v>
      </c>
      <c r="C17" s="385">
        <v>21</v>
      </c>
      <c r="D17" s="383" t="s">
        <v>150</v>
      </c>
      <c r="E17" s="383"/>
      <c r="F17" s="384">
        <v>12</v>
      </c>
      <c r="G17" s="384">
        <v>2</v>
      </c>
      <c r="H17" s="384"/>
      <c r="I17" s="384">
        <v>1</v>
      </c>
      <c r="J17" s="384">
        <v>15</v>
      </c>
      <c r="K17" s="383"/>
      <c r="L17" s="385">
        <v>3401220</v>
      </c>
      <c r="M17" s="386">
        <f t="shared" si="0"/>
        <v>315</v>
      </c>
      <c r="N17" s="387"/>
    </row>
    <row r="18" spans="1:35" s="388" customFormat="1" ht="23.4" customHeight="1">
      <c r="A18" s="382" t="s">
        <v>704</v>
      </c>
      <c r="B18" s="383" t="s">
        <v>742</v>
      </c>
      <c r="C18" s="385">
        <v>21</v>
      </c>
      <c r="D18" s="383" t="s">
        <v>150</v>
      </c>
      <c r="E18" s="383"/>
      <c r="F18" s="384">
        <v>12</v>
      </c>
      <c r="G18" s="384">
        <v>2</v>
      </c>
      <c r="H18" s="384"/>
      <c r="I18" s="384">
        <v>1</v>
      </c>
      <c r="J18" s="384">
        <v>15</v>
      </c>
      <c r="K18" s="383"/>
      <c r="L18" s="385">
        <v>3401220</v>
      </c>
      <c r="M18" s="386">
        <f t="shared" si="0"/>
        <v>315</v>
      </c>
      <c r="N18" s="387"/>
    </row>
    <row r="19" spans="1:35" s="388" customFormat="1" ht="23.4" customHeight="1">
      <c r="A19" s="382" t="s">
        <v>704</v>
      </c>
      <c r="B19" s="383" t="s">
        <v>743</v>
      </c>
      <c r="C19" s="385">
        <v>20</v>
      </c>
      <c r="D19" s="383" t="s">
        <v>150</v>
      </c>
      <c r="E19" s="383"/>
      <c r="F19" s="384">
        <v>12</v>
      </c>
      <c r="G19" s="384">
        <v>2</v>
      </c>
      <c r="H19" s="384"/>
      <c r="I19" s="384">
        <v>1</v>
      </c>
      <c r="J19" s="384">
        <v>15</v>
      </c>
      <c r="K19" s="383"/>
      <c r="L19" s="385">
        <v>3401220</v>
      </c>
      <c r="M19" s="386">
        <f t="shared" si="0"/>
        <v>300</v>
      </c>
      <c r="N19" s="387"/>
    </row>
    <row r="20" spans="1:35" s="388" customFormat="1" ht="23.4" customHeight="1">
      <c r="A20" s="382" t="s">
        <v>704</v>
      </c>
      <c r="B20" s="383" t="s">
        <v>744</v>
      </c>
      <c r="C20" s="385">
        <v>21</v>
      </c>
      <c r="D20" s="383" t="s">
        <v>150</v>
      </c>
      <c r="E20" s="383"/>
      <c r="F20" s="384">
        <v>12</v>
      </c>
      <c r="G20" s="384">
        <v>2</v>
      </c>
      <c r="H20" s="384"/>
      <c r="I20" s="384">
        <v>1</v>
      </c>
      <c r="J20" s="384">
        <v>15</v>
      </c>
      <c r="K20" s="383"/>
      <c r="L20" s="385">
        <v>3401220</v>
      </c>
      <c r="M20" s="386">
        <f>C20*J20</f>
        <v>315</v>
      </c>
      <c r="N20" s="387"/>
    </row>
    <row r="21" spans="1:35" s="388" customFormat="1" ht="23.4" customHeight="1">
      <c r="A21" s="382" t="s">
        <v>708</v>
      </c>
      <c r="B21" s="383" t="s">
        <v>745</v>
      </c>
      <c r="C21" s="385">
        <v>4</v>
      </c>
      <c r="D21" s="383" t="s">
        <v>706</v>
      </c>
      <c r="E21" s="383"/>
      <c r="F21" s="384">
        <v>4</v>
      </c>
      <c r="G21" s="384">
        <v>2</v>
      </c>
      <c r="H21" s="384"/>
      <c r="I21" s="384"/>
      <c r="J21" s="384">
        <v>6</v>
      </c>
      <c r="K21" s="383"/>
      <c r="L21" s="385" t="s">
        <v>707</v>
      </c>
      <c r="M21" s="386">
        <f t="shared" si="0"/>
        <v>24</v>
      </c>
      <c r="N21" s="387"/>
    </row>
    <row r="22" spans="1:35" s="388" customFormat="1" ht="23.4" customHeight="1">
      <c r="A22" s="382" t="s">
        <v>709</v>
      </c>
      <c r="B22" s="383" t="s">
        <v>746</v>
      </c>
      <c r="C22" s="385">
        <v>4</v>
      </c>
      <c r="D22" s="383" t="s">
        <v>706</v>
      </c>
      <c r="E22" s="383"/>
      <c r="F22" s="384">
        <v>8</v>
      </c>
      <c r="G22" s="384">
        <v>2</v>
      </c>
      <c r="H22" s="384"/>
      <c r="I22" s="384"/>
      <c r="J22" s="384">
        <f>SUM(F22:I22)</f>
        <v>10</v>
      </c>
      <c r="K22" s="383"/>
      <c r="L22" s="385" t="s">
        <v>707</v>
      </c>
      <c r="M22" s="386">
        <f t="shared" si="0"/>
        <v>40</v>
      </c>
      <c r="N22" s="387"/>
    </row>
    <row r="23" spans="1:35" s="388" customFormat="1" ht="23.4" customHeight="1">
      <c r="A23" s="382" t="s">
        <v>704</v>
      </c>
      <c r="B23" s="383" t="s">
        <v>747</v>
      </c>
      <c r="C23" s="385">
        <v>21</v>
      </c>
      <c r="D23" s="383" t="s">
        <v>150</v>
      </c>
      <c r="E23" s="383"/>
      <c r="F23" s="384">
        <v>12</v>
      </c>
      <c r="G23" s="384">
        <v>2</v>
      </c>
      <c r="H23" s="384"/>
      <c r="I23" s="384">
        <v>1</v>
      </c>
      <c r="J23" s="384">
        <v>15</v>
      </c>
      <c r="K23" s="383"/>
      <c r="L23" s="385">
        <v>3401220</v>
      </c>
      <c r="M23" s="386">
        <f t="shared" si="0"/>
        <v>315</v>
      </c>
      <c r="N23" s="387"/>
    </row>
    <row r="24" spans="1:35" s="388" customFormat="1" ht="23.4" customHeight="1">
      <c r="A24" s="382" t="s">
        <v>205</v>
      </c>
      <c r="B24" s="383" t="s">
        <v>748</v>
      </c>
      <c r="C24" s="385">
        <v>4</v>
      </c>
      <c r="D24" s="383" t="s">
        <v>706</v>
      </c>
      <c r="E24" s="383"/>
      <c r="F24" s="384">
        <v>8</v>
      </c>
      <c r="G24" s="384">
        <v>2</v>
      </c>
      <c r="H24" s="384"/>
      <c r="I24" s="384"/>
      <c r="J24" s="384">
        <f>SUM(F24:I24)</f>
        <v>10</v>
      </c>
      <c r="K24" s="383"/>
      <c r="L24" s="385" t="s">
        <v>707</v>
      </c>
      <c r="M24" s="386">
        <f t="shared" si="0"/>
        <v>40</v>
      </c>
      <c r="N24" s="387"/>
    </row>
    <row r="25" spans="1:35" s="388" customFormat="1" ht="23.4" customHeight="1">
      <c r="A25" s="382" t="s">
        <v>704</v>
      </c>
      <c r="B25" s="383" t="s">
        <v>749</v>
      </c>
      <c r="C25" s="385">
        <v>21</v>
      </c>
      <c r="D25" s="383" t="s">
        <v>150</v>
      </c>
      <c r="E25" s="383"/>
      <c r="F25" s="384">
        <v>12</v>
      </c>
      <c r="G25" s="384">
        <v>2</v>
      </c>
      <c r="H25" s="384"/>
      <c r="I25" s="384">
        <v>1</v>
      </c>
      <c r="J25" s="384">
        <v>15</v>
      </c>
      <c r="K25" s="383"/>
      <c r="L25" s="385">
        <v>3401220</v>
      </c>
      <c r="M25" s="386">
        <f>C25*J25</f>
        <v>315</v>
      </c>
      <c r="N25" s="387"/>
    </row>
    <row r="26" spans="1:35" s="388" customFormat="1" ht="23.4" customHeight="1">
      <c r="A26" s="382" t="s">
        <v>704</v>
      </c>
      <c r="B26" s="383" t="s">
        <v>750</v>
      </c>
      <c r="C26" s="385">
        <v>21</v>
      </c>
      <c r="D26" s="383" t="s">
        <v>150</v>
      </c>
      <c r="E26" s="383"/>
      <c r="F26" s="384">
        <v>12</v>
      </c>
      <c r="G26" s="384">
        <v>2</v>
      </c>
      <c r="H26" s="384"/>
      <c r="I26" s="384">
        <v>1</v>
      </c>
      <c r="J26" s="384">
        <v>15</v>
      </c>
      <c r="K26" s="383"/>
      <c r="L26" s="385">
        <v>3401220</v>
      </c>
      <c r="M26" s="386">
        <f t="shared" si="0"/>
        <v>315</v>
      </c>
      <c r="N26" s="387"/>
    </row>
    <row r="27" spans="1:35" s="307" customFormat="1" ht="13.8">
      <c r="A27" s="378" t="s">
        <v>778</v>
      </c>
      <c r="B27" s="377"/>
      <c r="C27" s="389"/>
      <c r="D27" s="381" t="s">
        <v>779</v>
      </c>
      <c r="E27" s="379"/>
      <c r="F27" s="377">
        <f>SUM(F10:F26)</f>
        <v>180</v>
      </c>
      <c r="G27" s="377">
        <f>SUM(G10:G26)</f>
        <v>34</v>
      </c>
      <c r="H27" s="377">
        <f>SUM(H10:H26)</f>
        <v>0</v>
      </c>
      <c r="I27" s="377">
        <f>SUM(I10:I26)</f>
        <v>12</v>
      </c>
      <c r="J27" s="377">
        <f>SUM(J10:J26)</f>
        <v>226</v>
      </c>
      <c r="K27" s="377"/>
      <c r="L27" s="377"/>
      <c r="M27" s="377">
        <f>SUM(M10:M26)</f>
        <v>3934</v>
      </c>
      <c r="N27" s="380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</row>
    <row r="28" spans="1:35" s="375" customFormat="1" ht="30.6" customHeight="1">
      <c r="A28" s="431" t="s">
        <v>712</v>
      </c>
      <c r="B28" s="431"/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W28" s="376"/>
      <c r="X28" s="376"/>
      <c r="Y28" s="376"/>
      <c r="Z28" s="376"/>
      <c r="AA28" s="376"/>
      <c r="AB28" s="376"/>
      <c r="AC28" s="376"/>
      <c r="AD28" s="376"/>
      <c r="AE28" s="376"/>
      <c r="AF28" s="376"/>
      <c r="AG28" s="376"/>
      <c r="AH28" s="376"/>
      <c r="AI28" s="376"/>
    </row>
    <row r="29" spans="1:35" s="388" customFormat="1" ht="23.4" customHeight="1">
      <c r="A29" s="382" t="s">
        <v>57</v>
      </c>
      <c r="B29" s="383" t="s">
        <v>798</v>
      </c>
      <c r="C29" s="385">
        <v>20</v>
      </c>
      <c r="D29" s="383" t="s">
        <v>713</v>
      </c>
      <c r="E29" s="383"/>
      <c r="F29" s="384">
        <v>30</v>
      </c>
      <c r="G29" s="384">
        <v>8</v>
      </c>
      <c r="H29" s="384"/>
      <c r="I29" s="384">
        <v>2</v>
      </c>
      <c r="J29" s="384">
        <f>SUM(F29:I29)</f>
        <v>40</v>
      </c>
      <c r="K29" s="383"/>
      <c r="L29" s="385">
        <v>3401220</v>
      </c>
      <c r="M29" s="386">
        <f>C29*J29</f>
        <v>800</v>
      </c>
      <c r="N29" s="387"/>
    </row>
    <row r="30" spans="1:35" s="388" customFormat="1" ht="23.4" customHeight="1">
      <c r="A30" s="382" t="s">
        <v>57</v>
      </c>
      <c r="B30" s="383" t="s">
        <v>751</v>
      </c>
      <c r="C30" s="385">
        <v>17</v>
      </c>
      <c r="D30" s="383" t="s">
        <v>714</v>
      </c>
      <c r="E30" s="383"/>
      <c r="F30" s="384">
        <v>30</v>
      </c>
      <c r="G30" s="384">
        <v>8</v>
      </c>
      <c r="H30" s="384"/>
      <c r="I30" s="384">
        <v>2</v>
      </c>
      <c r="J30" s="384">
        <f>SUM(F30:I30)</f>
        <v>40</v>
      </c>
      <c r="K30" s="383"/>
      <c r="L30" s="385">
        <v>3401220</v>
      </c>
      <c r="M30" s="386">
        <f>C30*J30</f>
        <v>680</v>
      </c>
      <c r="N30" s="387"/>
    </row>
    <row r="31" spans="1:35" s="388" customFormat="1" ht="23.4" customHeight="1">
      <c r="A31" s="382" t="s">
        <v>715</v>
      </c>
      <c r="B31" s="383" t="s">
        <v>752</v>
      </c>
      <c r="C31" s="385" t="s">
        <v>716</v>
      </c>
      <c r="D31" s="383" t="s">
        <v>717</v>
      </c>
      <c r="E31" s="383"/>
      <c r="F31" s="384" t="s">
        <v>718</v>
      </c>
      <c r="G31" s="384" t="s">
        <v>719</v>
      </c>
      <c r="H31" s="384"/>
      <c r="I31" s="384">
        <v>2</v>
      </c>
      <c r="J31" s="384">
        <f>F31+I31+G31</f>
        <v>40</v>
      </c>
      <c r="K31" s="383"/>
      <c r="L31" s="385" t="s">
        <v>707</v>
      </c>
      <c r="M31" s="386">
        <f>J31*C31</f>
        <v>160</v>
      </c>
      <c r="N31" s="387"/>
    </row>
    <row r="32" spans="1:35" s="388" customFormat="1" ht="23.4" customHeight="1">
      <c r="A32" s="382" t="s">
        <v>57</v>
      </c>
      <c r="B32" s="383" t="s">
        <v>753</v>
      </c>
      <c r="C32" s="385">
        <v>20</v>
      </c>
      <c r="D32" s="383" t="s">
        <v>713</v>
      </c>
      <c r="E32" s="383"/>
      <c r="F32" s="384">
        <v>30</v>
      </c>
      <c r="G32" s="384">
        <v>8</v>
      </c>
      <c r="H32" s="384"/>
      <c r="I32" s="384">
        <v>2</v>
      </c>
      <c r="J32" s="384">
        <f>SUM(F32:I32)</f>
        <v>40</v>
      </c>
      <c r="K32" s="383"/>
      <c r="L32" s="385">
        <v>3401220</v>
      </c>
      <c r="M32" s="386">
        <f>C32*J32</f>
        <v>800</v>
      </c>
      <c r="N32" s="387"/>
    </row>
    <row r="33" spans="1:14" s="388" customFormat="1" ht="23.4" customHeight="1">
      <c r="A33" s="382" t="s">
        <v>57</v>
      </c>
      <c r="B33" s="383" t="s">
        <v>754</v>
      </c>
      <c r="C33" s="385">
        <v>10</v>
      </c>
      <c r="D33" s="383" t="s">
        <v>720</v>
      </c>
      <c r="E33" s="383"/>
      <c r="F33" s="384">
        <v>20</v>
      </c>
      <c r="G33" s="384">
        <v>4</v>
      </c>
      <c r="H33" s="384"/>
      <c r="I33" s="384">
        <v>2</v>
      </c>
      <c r="J33" s="384">
        <f>SUM(F33:I33)</f>
        <v>26</v>
      </c>
      <c r="K33" s="383"/>
      <c r="L33" s="385">
        <v>3401220</v>
      </c>
      <c r="M33" s="386">
        <f>C33*J33</f>
        <v>260</v>
      </c>
      <c r="N33" s="387"/>
    </row>
    <row r="34" spans="1:14" s="388" customFormat="1" ht="23.4" customHeight="1">
      <c r="A34" s="382" t="s">
        <v>715</v>
      </c>
      <c r="B34" s="383" t="s">
        <v>755</v>
      </c>
      <c r="C34" s="385" t="s">
        <v>716</v>
      </c>
      <c r="D34" s="383" t="s">
        <v>717</v>
      </c>
      <c r="E34" s="383"/>
      <c r="F34" s="384" t="s">
        <v>718</v>
      </c>
      <c r="G34" s="384" t="s">
        <v>719</v>
      </c>
      <c r="H34" s="384"/>
      <c r="I34" s="384">
        <v>2</v>
      </c>
      <c r="J34" s="384">
        <f>F34+I34+G34</f>
        <v>40</v>
      </c>
      <c r="K34" s="383"/>
      <c r="L34" s="385" t="s">
        <v>707</v>
      </c>
      <c r="M34" s="386">
        <f>J34*C34</f>
        <v>160</v>
      </c>
      <c r="N34" s="387"/>
    </row>
    <row r="35" spans="1:14" s="388" customFormat="1" ht="23.4" customHeight="1">
      <c r="A35" s="382" t="s">
        <v>57</v>
      </c>
      <c r="B35" s="383" t="s">
        <v>802</v>
      </c>
      <c r="C35" s="385">
        <v>17</v>
      </c>
      <c r="D35" s="383" t="s">
        <v>714</v>
      </c>
      <c r="E35" s="383"/>
      <c r="F35" s="384">
        <v>30</v>
      </c>
      <c r="G35" s="384">
        <v>8</v>
      </c>
      <c r="H35" s="384"/>
      <c r="I35" s="384">
        <v>2</v>
      </c>
      <c r="J35" s="384">
        <f>SUM(F35:I35)</f>
        <v>40</v>
      </c>
      <c r="K35" s="383"/>
      <c r="L35" s="385">
        <v>3401220</v>
      </c>
      <c r="M35" s="386">
        <f>C35*J35</f>
        <v>680</v>
      </c>
      <c r="N35" s="387"/>
    </row>
    <row r="36" spans="1:14" s="388" customFormat="1" ht="23.4" customHeight="1">
      <c r="A36" s="382" t="s">
        <v>721</v>
      </c>
      <c r="B36" s="383" t="s">
        <v>739</v>
      </c>
      <c r="C36" s="385" t="s">
        <v>716</v>
      </c>
      <c r="D36" s="383" t="s">
        <v>717</v>
      </c>
      <c r="E36" s="383"/>
      <c r="F36" s="384" t="s">
        <v>722</v>
      </c>
      <c r="G36" s="384" t="s">
        <v>723</v>
      </c>
      <c r="H36" s="384"/>
      <c r="I36" s="384">
        <v>2</v>
      </c>
      <c r="J36" s="384">
        <f>F36+I36+G36</f>
        <v>28</v>
      </c>
      <c r="K36" s="383"/>
      <c r="L36" s="385" t="s">
        <v>707</v>
      </c>
      <c r="M36" s="386">
        <f>J36*C36</f>
        <v>112</v>
      </c>
      <c r="N36" s="387"/>
    </row>
    <row r="37" spans="1:14" s="388" customFormat="1" ht="23.4" customHeight="1">
      <c r="A37" s="382" t="s">
        <v>724</v>
      </c>
      <c r="B37" s="383" t="s">
        <v>756</v>
      </c>
      <c r="C37" s="385" t="s">
        <v>716</v>
      </c>
      <c r="D37" s="383" t="s">
        <v>717</v>
      </c>
      <c r="E37" s="383"/>
      <c r="F37" s="384" t="s">
        <v>722</v>
      </c>
      <c r="G37" s="384" t="s">
        <v>723</v>
      </c>
      <c r="H37" s="384"/>
      <c r="I37" s="384">
        <v>2</v>
      </c>
      <c r="J37" s="384">
        <f>F37+I37+G37</f>
        <v>28</v>
      </c>
      <c r="K37" s="383"/>
      <c r="L37" s="385" t="s">
        <v>707</v>
      </c>
      <c r="M37" s="386">
        <f>J37*C37</f>
        <v>112</v>
      </c>
      <c r="N37" s="387"/>
    </row>
    <row r="38" spans="1:14" s="388" customFormat="1" ht="23.4" customHeight="1">
      <c r="A38" s="382" t="s">
        <v>57</v>
      </c>
      <c r="B38" s="383" t="s">
        <v>757</v>
      </c>
      <c r="C38" s="385">
        <v>20</v>
      </c>
      <c r="D38" s="383" t="s">
        <v>714</v>
      </c>
      <c r="E38" s="383"/>
      <c r="F38" s="384">
        <v>30</v>
      </c>
      <c r="G38" s="384">
        <v>8</v>
      </c>
      <c r="H38" s="384"/>
      <c r="I38" s="384">
        <v>2</v>
      </c>
      <c r="J38" s="384">
        <f>SUM(F38:I38)</f>
        <v>40</v>
      </c>
      <c r="K38" s="383"/>
      <c r="L38" s="385">
        <v>3401220</v>
      </c>
      <c r="M38" s="386">
        <f>C38*J38</f>
        <v>800</v>
      </c>
      <c r="N38" s="387"/>
    </row>
    <row r="39" spans="1:14" s="388" customFormat="1" ht="23.4" customHeight="1">
      <c r="A39" s="382" t="s">
        <v>725</v>
      </c>
      <c r="B39" s="383" t="s">
        <v>758</v>
      </c>
      <c r="C39" s="385">
        <v>4</v>
      </c>
      <c r="D39" s="383" t="s">
        <v>717</v>
      </c>
      <c r="E39" s="383"/>
      <c r="F39" s="384">
        <v>20</v>
      </c>
      <c r="G39" s="384">
        <v>6</v>
      </c>
      <c r="H39" s="384"/>
      <c r="I39" s="384" t="s">
        <v>726</v>
      </c>
      <c r="J39" s="384">
        <f>F39+I39+G39</f>
        <v>28</v>
      </c>
      <c r="K39" s="383"/>
      <c r="L39" s="385">
        <v>3401220</v>
      </c>
      <c r="M39" s="386">
        <f>J39*C39</f>
        <v>112</v>
      </c>
      <c r="N39" s="387"/>
    </row>
    <row r="40" spans="1:14" s="388" customFormat="1" ht="23.4" customHeight="1">
      <c r="A40" s="382" t="s">
        <v>727</v>
      </c>
      <c r="B40" s="383" t="s">
        <v>759</v>
      </c>
      <c r="C40" s="385">
        <v>4</v>
      </c>
      <c r="D40" s="383" t="s">
        <v>717</v>
      </c>
      <c r="E40" s="383"/>
      <c r="F40" s="384">
        <v>20</v>
      </c>
      <c r="G40" s="384">
        <v>6</v>
      </c>
      <c r="H40" s="384"/>
      <c r="I40" s="384" t="s">
        <v>726</v>
      </c>
      <c r="J40" s="384">
        <f>F40+I40+G40</f>
        <v>28</v>
      </c>
      <c r="K40" s="383"/>
      <c r="L40" s="385">
        <v>3401220</v>
      </c>
      <c r="M40" s="386">
        <f>J40*C40</f>
        <v>112</v>
      </c>
      <c r="N40" s="387"/>
    </row>
    <row r="41" spans="1:14" s="388" customFormat="1" ht="23.4" customHeight="1">
      <c r="A41" s="382" t="s">
        <v>728</v>
      </c>
      <c r="B41" s="383" t="s">
        <v>760</v>
      </c>
      <c r="C41" s="385" t="s">
        <v>716</v>
      </c>
      <c r="D41" s="383" t="s">
        <v>717</v>
      </c>
      <c r="E41" s="383"/>
      <c r="F41" s="384" t="s">
        <v>718</v>
      </c>
      <c r="G41" s="384" t="s">
        <v>719</v>
      </c>
      <c r="H41" s="384"/>
      <c r="I41" s="384">
        <v>2</v>
      </c>
      <c r="J41" s="384">
        <f>F41+I41+G41</f>
        <v>40</v>
      </c>
      <c r="K41" s="383"/>
      <c r="L41" s="385" t="s">
        <v>707</v>
      </c>
      <c r="M41" s="386">
        <f>J41*C41</f>
        <v>160</v>
      </c>
      <c r="N41" s="387"/>
    </row>
    <row r="42" spans="1:14" s="388" customFormat="1" ht="23.4" customHeight="1">
      <c r="A42" s="382" t="s">
        <v>57</v>
      </c>
      <c r="B42" s="383" t="s">
        <v>761</v>
      </c>
      <c r="C42" s="385">
        <v>17</v>
      </c>
      <c r="D42" s="383" t="s">
        <v>714</v>
      </c>
      <c r="E42" s="383"/>
      <c r="F42" s="384">
        <v>25</v>
      </c>
      <c r="G42" s="384">
        <v>2</v>
      </c>
      <c r="H42" s="384"/>
      <c r="I42" s="384">
        <v>2</v>
      </c>
      <c r="J42" s="384">
        <f>SUM(F42:I42)</f>
        <v>29</v>
      </c>
      <c r="K42" s="383"/>
      <c r="L42" s="385">
        <v>3401220</v>
      </c>
      <c r="M42" s="386">
        <f>C42*J42</f>
        <v>493</v>
      </c>
      <c r="N42" s="387"/>
    </row>
    <row r="43" spans="1:14" s="388" customFormat="1" ht="23.4" customHeight="1">
      <c r="A43" s="382" t="s">
        <v>729</v>
      </c>
      <c r="B43" s="383" t="s">
        <v>762</v>
      </c>
      <c r="C43" s="385">
        <v>4</v>
      </c>
      <c r="D43" s="383" t="s">
        <v>717</v>
      </c>
      <c r="E43" s="383"/>
      <c r="F43" s="384">
        <v>30</v>
      </c>
      <c r="G43" s="384">
        <v>8</v>
      </c>
      <c r="H43" s="384"/>
      <c r="I43" s="384">
        <v>2</v>
      </c>
      <c r="J43" s="384">
        <f>F43+I43+G43</f>
        <v>40</v>
      </c>
      <c r="K43" s="383"/>
      <c r="L43" s="385">
        <v>3401220</v>
      </c>
      <c r="M43" s="386">
        <f>J43*C43</f>
        <v>160</v>
      </c>
      <c r="N43" s="387"/>
    </row>
    <row r="44" spans="1:14" s="388" customFormat="1" ht="23.4" customHeight="1">
      <c r="A44" s="382" t="s">
        <v>57</v>
      </c>
      <c r="B44" s="383" t="s">
        <v>763</v>
      </c>
      <c r="C44" s="385">
        <v>17</v>
      </c>
      <c r="D44" s="383" t="s">
        <v>714</v>
      </c>
      <c r="E44" s="383"/>
      <c r="F44" s="384">
        <v>30</v>
      </c>
      <c r="G44" s="384">
        <v>8</v>
      </c>
      <c r="H44" s="384"/>
      <c r="I44" s="384">
        <v>2</v>
      </c>
      <c r="J44" s="384">
        <f>SUM(F44:I44)</f>
        <v>40</v>
      </c>
      <c r="K44" s="383"/>
      <c r="L44" s="385">
        <v>3401220</v>
      </c>
      <c r="M44" s="386">
        <f>C44*J44</f>
        <v>680</v>
      </c>
      <c r="N44" s="387"/>
    </row>
    <row r="45" spans="1:14" s="388" customFormat="1" ht="23.4" customHeight="1">
      <c r="A45" s="382" t="s">
        <v>730</v>
      </c>
      <c r="B45" s="383" t="s">
        <v>764</v>
      </c>
      <c r="C45" s="385">
        <v>4</v>
      </c>
      <c r="D45" s="383" t="s">
        <v>717</v>
      </c>
      <c r="E45" s="383"/>
      <c r="F45" s="384">
        <v>15</v>
      </c>
      <c r="G45" s="384">
        <v>2</v>
      </c>
      <c r="H45" s="384"/>
      <c r="I45" s="384" t="s">
        <v>726</v>
      </c>
      <c r="J45" s="384">
        <f>F45+I45+G45</f>
        <v>19</v>
      </c>
      <c r="K45" s="383"/>
      <c r="L45" s="385">
        <v>3401220</v>
      </c>
      <c r="M45" s="386">
        <f>J45*C45</f>
        <v>76</v>
      </c>
      <c r="N45" s="387"/>
    </row>
    <row r="46" spans="1:14" s="388" customFormat="1" ht="23.4" customHeight="1">
      <c r="A46" s="382" t="s">
        <v>729</v>
      </c>
      <c r="B46" s="383" t="s">
        <v>765</v>
      </c>
      <c r="C46" s="385">
        <v>4</v>
      </c>
      <c r="D46" s="383" t="s">
        <v>717</v>
      </c>
      <c r="E46" s="383"/>
      <c r="F46" s="384">
        <v>30</v>
      </c>
      <c r="G46" s="384">
        <v>8</v>
      </c>
      <c r="H46" s="384"/>
      <c r="I46" s="384">
        <v>2</v>
      </c>
      <c r="J46" s="384">
        <f>F46+I46+G46</f>
        <v>40</v>
      </c>
      <c r="K46" s="383"/>
      <c r="L46" s="385">
        <v>3401220</v>
      </c>
      <c r="M46" s="386">
        <f>J46*C46</f>
        <v>160</v>
      </c>
      <c r="N46" s="387"/>
    </row>
    <row r="47" spans="1:14" s="388" customFormat="1" ht="23.4" customHeight="1">
      <c r="A47" s="382" t="s">
        <v>57</v>
      </c>
      <c r="B47" s="383" t="s">
        <v>766</v>
      </c>
      <c r="C47" s="385">
        <v>17</v>
      </c>
      <c r="D47" s="383" t="s">
        <v>714</v>
      </c>
      <c r="E47" s="383"/>
      <c r="F47" s="384">
        <v>30</v>
      </c>
      <c r="G47" s="384">
        <v>8</v>
      </c>
      <c r="H47" s="384"/>
      <c r="I47" s="384">
        <v>2</v>
      </c>
      <c r="J47" s="384">
        <f>SUM(F47:I47)</f>
        <v>40</v>
      </c>
      <c r="K47" s="383"/>
      <c r="L47" s="385">
        <v>3401220</v>
      </c>
      <c r="M47" s="386">
        <f>C47*J47</f>
        <v>680</v>
      </c>
      <c r="N47" s="387"/>
    </row>
    <row r="48" spans="1:14" s="388" customFormat="1" ht="23.4" customHeight="1">
      <c r="A48" s="382" t="s">
        <v>229</v>
      </c>
      <c r="B48" s="383" t="s">
        <v>767</v>
      </c>
      <c r="C48" s="385">
        <v>4</v>
      </c>
      <c r="D48" s="383" t="s">
        <v>717</v>
      </c>
      <c r="E48" s="383"/>
      <c r="F48" s="384">
        <v>30</v>
      </c>
      <c r="G48" s="384">
        <v>8</v>
      </c>
      <c r="H48" s="384"/>
      <c r="I48" s="384">
        <v>2</v>
      </c>
      <c r="J48" s="384">
        <f>F48+I48+G48</f>
        <v>40</v>
      </c>
      <c r="K48" s="383"/>
      <c r="L48" s="385">
        <v>3401220</v>
      </c>
      <c r="M48" s="386">
        <f>J48*C48</f>
        <v>160</v>
      </c>
      <c r="N48" s="387"/>
    </row>
    <row r="49" spans="1:35" s="388" customFormat="1" ht="23.4" customHeight="1">
      <c r="A49" s="382" t="s">
        <v>57</v>
      </c>
      <c r="B49" s="383" t="s">
        <v>768</v>
      </c>
      <c r="C49" s="385">
        <v>17</v>
      </c>
      <c r="D49" s="383" t="s">
        <v>731</v>
      </c>
      <c r="E49" s="383"/>
      <c r="F49" s="384">
        <v>30</v>
      </c>
      <c r="G49" s="384">
        <v>8</v>
      </c>
      <c r="H49" s="384"/>
      <c r="I49" s="384">
        <v>2</v>
      </c>
      <c r="J49" s="384">
        <f>SUM(F49:I49)</f>
        <v>40</v>
      </c>
      <c r="K49" s="383"/>
      <c r="L49" s="385">
        <v>3401220</v>
      </c>
      <c r="M49" s="386">
        <f>C49*J49</f>
        <v>680</v>
      </c>
      <c r="N49" s="387"/>
    </row>
    <row r="50" spans="1:35" s="388" customFormat="1" ht="23.4" customHeight="1">
      <c r="A50" s="382" t="s">
        <v>729</v>
      </c>
      <c r="B50" s="383" t="s">
        <v>769</v>
      </c>
      <c r="C50" s="385">
        <v>4</v>
      </c>
      <c r="D50" s="383" t="s">
        <v>717</v>
      </c>
      <c r="E50" s="383"/>
      <c r="F50" s="384">
        <v>30</v>
      </c>
      <c r="G50" s="384">
        <v>8</v>
      </c>
      <c r="H50" s="384"/>
      <c r="I50" s="384">
        <v>2</v>
      </c>
      <c r="J50" s="384">
        <f>F50+I50+G50</f>
        <v>40</v>
      </c>
      <c r="K50" s="383"/>
      <c r="L50" s="385">
        <v>3401220</v>
      </c>
      <c r="M50" s="386">
        <f>J50*C50</f>
        <v>160</v>
      </c>
      <c r="N50" s="387"/>
    </row>
    <row r="51" spans="1:35" s="388" customFormat="1" ht="23.4" customHeight="1">
      <c r="A51" s="382" t="s">
        <v>57</v>
      </c>
      <c r="B51" s="383" t="s">
        <v>770</v>
      </c>
      <c r="C51" s="385">
        <v>17</v>
      </c>
      <c r="D51" s="383" t="s">
        <v>713</v>
      </c>
      <c r="E51" s="383"/>
      <c r="F51" s="384">
        <v>30</v>
      </c>
      <c r="G51" s="384">
        <v>8</v>
      </c>
      <c r="H51" s="384"/>
      <c r="I51" s="384">
        <v>2</v>
      </c>
      <c r="J51" s="384">
        <f>SUM(F51:I51)</f>
        <v>40</v>
      </c>
      <c r="K51" s="383"/>
      <c r="L51" s="385">
        <v>3401220</v>
      </c>
      <c r="M51" s="386">
        <f>C51*J51</f>
        <v>680</v>
      </c>
      <c r="N51" s="387"/>
    </row>
    <row r="52" spans="1:35" s="388" customFormat="1" ht="23.4" customHeight="1">
      <c r="A52" s="382" t="s">
        <v>732</v>
      </c>
      <c r="B52" s="383" t="s">
        <v>771</v>
      </c>
      <c r="C52" s="385">
        <v>4</v>
      </c>
      <c r="D52" s="383" t="s">
        <v>717</v>
      </c>
      <c r="E52" s="383"/>
      <c r="F52" s="384">
        <v>30</v>
      </c>
      <c r="G52" s="384">
        <v>8</v>
      </c>
      <c r="H52" s="384"/>
      <c r="I52" s="384">
        <v>2</v>
      </c>
      <c r="J52" s="384">
        <f>F52+I52+G52</f>
        <v>40</v>
      </c>
      <c r="K52" s="383"/>
      <c r="L52" s="385">
        <v>3401220</v>
      </c>
      <c r="M52" s="386">
        <f>J52*C52</f>
        <v>160</v>
      </c>
      <c r="N52" s="387"/>
    </row>
    <row r="53" spans="1:35" s="388" customFormat="1" ht="23.4" customHeight="1">
      <c r="A53" s="382" t="s">
        <v>57</v>
      </c>
      <c r="B53" s="383" t="s">
        <v>772</v>
      </c>
      <c r="C53" s="385">
        <v>20</v>
      </c>
      <c r="D53" s="383" t="s">
        <v>714</v>
      </c>
      <c r="E53" s="383"/>
      <c r="F53" s="384">
        <v>30</v>
      </c>
      <c r="G53" s="384">
        <v>8</v>
      </c>
      <c r="H53" s="384"/>
      <c r="I53" s="384">
        <v>2</v>
      </c>
      <c r="J53" s="384">
        <f>SUM(F53:I53)</f>
        <v>40</v>
      </c>
      <c r="K53" s="383"/>
      <c r="L53" s="385">
        <v>3401220</v>
      </c>
      <c r="M53" s="386">
        <f>C53*J53</f>
        <v>800</v>
      </c>
      <c r="N53" s="387"/>
    </row>
    <row r="54" spans="1:35" s="388" customFormat="1" ht="23.4" customHeight="1">
      <c r="A54" s="382" t="s">
        <v>57</v>
      </c>
      <c r="B54" s="383" t="s">
        <v>773</v>
      </c>
      <c r="C54" s="385">
        <v>10</v>
      </c>
      <c r="D54" s="383" t="s">
        <v>720</v>
      </c>
      <c r="E54" s="383"/>
      <c r="F54" s="384">
        <v>20</v>
      </c>
      <c r="G54" s="384">
        <v>4</v>
      </c>
      <c r="H54" s="384"/>
      <c r="I54" s="384">
        <v>2</v>
      </c>
      <c r="J54" s="384">
        <f>SUM(F54:I54)</f>
        <v>26</v>
      </c>
      <c r="K54" s="383"/>
      <c r="L54" s="385">
        <v>3401220</v>
      </c>
      <c r="M54" s="386">
        <f>C54*J54</f>
        <v>260</v>
      </c>
      <c r="N54" s="387"/>
    </row>
    <row r="55" spans="1:35" s="388" customFormat="1" ht="23.4" customHeight="1">
      <c r="A55" s="382" t="s">
        <v>57</v>
      </c>
      <c r="B55" s="383" t="s">
        <v>774</v>
      </c>
      <c r="C55" s="385">
        <v>11</v>
      </c>
      <c r="D55" s="383" t="s">
        <v>714</v>
      </c>
      <c r="E55" s="383"/>
      <c r="F55" s="384">
        <v>20</v>
      </c>
      <c r="G55" s="384">
        <v>8</v>
      </c>
      <c r="H55" s="384"/>
      <c r="I55" s="384">
        <v>2</v>
      </c>
      <c r="J55" s="384">
        <f>SUM(F55:I55)</f>
        <v>30</v>
      </c>
      <c r="K55" s="383"/>
      <c r="L55" s="385">
        <v>3401220</v>
      </c>
      <c r="M55" s="386">
        <f>C55*J55</f>
        <v>330</v>
      </c>
      <c r="N55" s="387"/>
    </row>
    <row r="56" spans="1:35" s="388" customFormat="1" ht="23.4" customHeight="1">
      <c r="A56" s="382" t="s">
        <v>57</v>
      </c>
      <c r="B56" s="383" t="s">
        <v>775</v>
      </c>
      <c r="C56" s="385">
        <v>19</v>
      </c>
      <c r="D56" s="383" t="s">
        <v>714</v>
      </c>
      <c r="E56" s="383"/>
      <c r="F56" s="384">
        <v>30</v>
      </c>
      <c r="G56" s="384">
        <v>8</v>
      </c>
      <c r="H56" s="384"/>
      <c r="I56" s="384">
        <v>2</v>
      </c>
      <c r="J56" s="384">
        <f>SUM(F56:I56)</f>
        <v>40</v>
      </c>
      <c r="K56" s="383"/>
      <c r="L56" s="385">
        <v>3401220</v>
      </c>
      <c r="M56" s="386">
        <f>C56*J56</f>
        <v>760</v>
      </c>
      <c r="N56" s="387"/>
    </row>
    <row r="57" spans="1:35" s="388" customFormat="1" ht="23.4" customHeight="1">
      <c r="A57" s="382" t="s">
        <v>733</v>
      </c>
      <c r="B57" s="383" t="s">
        <v>776</v>
      </c>
      <c r="C57" s="385">
        <v>4</v>
      </c>
      <c r="D57" s="383" t="s">
        <v>717</v>
      </c>
      <c r="E57" s="383"/>
      <c r="F57" s="384">
        <v>30</v>
      </c>
      <c r="G57" s="384">
        <v>8</v>
      </c>
      <c r="H57" s="384"/>
      <c r="I57" s="384">
        <v>2</v>
      </c>
      <c r="J57" s="384">
        <f>F57+I57+G57</f>
        <v>40</v>
      </c>
      <c r="K57" s="383"/>
      <c r="L57" s="385">
        <v>3401220</v>
      </c>
      <c r="M57" s="386">
        <f>J57*C57</f>
        <v>160</v>
      </c>
      <c r="N57" s="387"/>
    </row>
    <row r="58" spans="1:35" s="388" customFormat="1" ht="23.4" customHeight="1">
      <c r="A58" s="382" t="s">
        <v>57</v>
      </c>
      <c r="B58" s="383" t="s">
        <v>777</v>
      </c>
      <c r="C58" s="385">
        <v>10</v>
      </c>
      <c r="D58" s="383" t="s">
        <v>713</v>
      </c>
      <c r="E58" s="383"/>
      <c r="F58" s="384">
        <v>30</v>
      </c>
      <c r="G58" s="384">
        <v>8</v>
      </c>
      <c r="H58" s="384"/>
      <c r="I58" s="384">
        <v>2</v>
      </c>
      <c r="J58" s="384">
        <f>SUM(F58:I58)</f>
        <v>40</v>
      </c>
      <c r="K58" s="383"/>
      <c r="L58" s="385">
        <v>3401220</v>
      </c>
      <c r="M58" s="386">
        <f>C58*J58</f>
        <v>400</v>
      </c>
      <c r="N58" s="387"/>
    </row>
    <row r="59" spans="1:35" s="30" customFormat="1" ht="13.8">
      <c r="A59" s="378" t="s">
        <v>780</v>
      </c>
      <c r="B59" s="377"/>
      <c r="C59" s="389"/>
      <c r="D59" s="381" t="s">
        <v>801</v>
      </c>
      <c r="E59" s="379"/>
      <c r="F59" s="377">
        <f>SUM(F29:F58)</f>
        <v>680</v>
      </c>
      <c r="G59" s="377">
        <f>SUM(G29:G58)</f>
        <v>176</v>
      </c>
      <c r="H59" s="377"/>
      <c r="I59" s="377">
        <f>SUM(I29:I58)</f>
        <v>54</v>
      </c>
      <c r="J59" s="377">
        <f>SUM(J29:J58)</f>
        <v>1082</v>
      </c>
      <c r="K59" s="377"/>
      <c r="L59" s="377"/>
      <c r="M59" s="377">
        <f>SUM(M29:M58)</f>
        <v>11747</v>
      </c>
      <c r="N59" s="380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1:35" s="85" customFormat="1" ht="18.600000000000001" customHeight="1">
      <c r="A60" s="434" t="s">
        <v>734</v>
      </c>
      <c r="B60" s="417"/>
      <c r="C60" s="390"/>
      <c r="D60" s="417" t="s">
        <v>799</v>
      </c>
      <c r="E60" s="417"/>
      <c r="F60" s="113"/>
      <c r="G60" s="113"/>
      <c r="H60" s="113"/>
      <c r="I60" s="113"/>
      <c r="J60" s="113"/>
      <c r="K60" s="113"/>
      <c r="L60" s="113"/>
      <c r="M60" s="113"/>
      <c r="N60" s="114"/>
      <c r="O60" s="433"/>
      <c r="P60" s="433"/>
      <c r="Q60" s="433"/>
      <c r="R60" s="433"/>
      <c r="S60" s="433"/>
      <c r="T60" s="433"/>
      <c r="U60" s="433"/>
      <c r="V60" s="433"/>
      <c r="W60" s="433"/>
      <c r="X60" s="433"/>
      <c r="Y60" s="433"/>
      <c r="Z60" s="433"/>
      <c r="AA60" s="433"/>
      <c r="AB60" s="433"/>
      <c r="AC60" s="84"/>
    </row>
    <row r="61" spans="1:35" s="22" customFormat="1" ht="6.6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4"/>
      <c r="N61" s="25"/>
      <c r="O61" s="30"/>
      <c r="P61" s="30"/>
      <c r="Q61" s="30"/>
      <c r="R61" s="30"/>
      <c r="S61" s="30"/>
      <c r="T61" s="30"/>
      <c r="U61" s="30"/>
      <c r="V61" s="30"/>
    </row>
    <row r="62" spans="1:35" ht="24" customHeight="1">
      <c r="A62" s="397" t="s">
        <v>79</v>
      </c>
      <c r="B62" s="397"/>
      <c r="C62" s="397"/>
      <c r="D62" s="397"/>
      <c r="E62" s="397"/>
      <c r="F62" s="397"/>
      <c r="G62" s="397"/>
      <c r="H62" s="397"/>
      <c r="I62" s="397"/>
      <c r="J62" s="397"/>
      <c r="K62" s="397"/>
      <c r="L62" s="397"/>
      <c r="M62" s="397"/>
      <c r="N62" s="397"/>
    </row>
    <row r="63" spans="1:35" s="22" customForma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4"/>
      <c r="N63" s="25"/>
      <c r="O63" s="30"/>
      <c r="P63" s="30"/>
      <c r="Q63" s="30"/>
      <c r="R63" s="30"/>
      <c r="S63" s="30"/>
      <c r="T63" s="30"/>
      <c r="U63" s="30"/>
      <c r="V63" s="30"/>
    </row>
    <row r="64" spans="1:35" s="22" customFormat="1">
      <c r="B64" s="89"/>
      <c r="C64" s="89"/>
      <c r="D64" s="89"/>
      <c r="E64" s="89"/>
      <c r="F64" s="89"/>
      <c r="G64" s="89"/>
      <c r="H64" s="89"/>
      <c r="I64" s="89"/>
      <c r="J64" s="89"/>
      <c r="K64" s="23"/>
      <c r="L64" s="23"/>
      <c r="M64" s="24"/>
      <c r="N64" s="25"/>
      <c r="O64" s="30"/>
      <c r="P64" s="30"/>
      <c r="Q64" s="30"/>
      <c r="R64" s="30"/>
      <c r="S64" s="30"/>
      <c r="T64" s="30"/>
      <c r="U64" s="30"/>
      <c r="V64" s="30"/>
    </row>
    <row r="65" spans="1:35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4"/>
    </row>
    <row r="66" spans="1:35">
      <c r="A66" s="22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</row>
    <row r="67" spans="1:35">
      <c r="A67" s="22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4"/>
    </row>
    <row r="68" spans="1:35">
      <c r="A68" s="22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4"/>
    </row>
    <row r="69" spans="1:35">
      <c r="A69" s="22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4"/>
    </row>
    <row r="70" spans="1:35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4"/>
    </row>
    <row r="71" spans="1:35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4"/>
    </row>
    <row r="72" spans="1:35">
      <c r="A72" s="22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4"/>
    </row>
    <row r="73" spans="1:35">
      <c r="A73" s="22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4"/>
    </row>
    <row r="74" spans="1:35">
      <c r="A74" s="22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4"/>
    </row>
    <row r="75" spans="1:35">
      <c r="A75" s="2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4"/>
    </row>
    <row r="76" spans="1:35" s="32" customFormat="1">
      <c r="A76" s="22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4"/>
      <c r="O76" s="30"/>
      <c r="P76" s="30"/>
      <c r="Q76" s="30"/>
      <c r="R76" s="30"/>
      <c r="S76" s="30"/>
      <c r="T76" s="30"/>
      <c r="U76" s="30"/>
      <c r="V76" s="30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</row>
    <row r="77" spans="1:35" s="32" customFormat="1">
      <c r="A77" s="22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4"/>
      <c r="O77" s="30"/>
      <c r="P77" s="30"/>
      <c r="Q77" s="30"/>
      <c r="R77" s="30"/>
      <c r="S77" s="30"/>
      <c r="T77" s="30"/>
      <c r="U77" s="30"/>
      <c r="V77" s="30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</row>
    <row r="78" spans="1:35" s="32" customFormat="1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4"/>
      <c r="O78" s="30"/>
      <c r="P78" s="30"/>
      <c r="Q78" s="30"/>
      <c r="R78" s="30"/>
      <c r="S78" s="30"/>
      <c r="T78" s="30"/>
      <c r="U78" s="30"/>
      <c r="V78" s="30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</row>
    <row r="79" spans="1:35" s="32" customFormat="1">
      <c r="A79" s="22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4"/>
      <c r="O79" s="30"/>
      <c r="P79" s="30"/>
      <c r="Q79" s="30"/>
      <c r="R79" s="30"/>
      <c r="S79" s="30"/>
      <c r="T79" s="30"/>
      <c r="U79" s="30"/>
      <c r="V79" s="30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</row>
    <row r="80" spans="1:35" s="32" customFormat="1">
      <c r="A80" s="22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4"/>
      <c r="O80" s="30"/>
      <c r="P80" s="30"/>
      <c r="Q80" s="30"/>
      <c r="R80" s="30"/>
      <c r="S80" s="30"/>
      <c r="T80" s="30"/>
      <c r="U80" s="30"/>
      <c r="V80" s="30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</row>
    <row r="81" spans="1:35" s="32" customFormat="1">
      <c r="A81" s="22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4"/>
      <c r="O81" s="30"/>
      <c r="P81" s="30"/>
      <c r="Q81" s="30"/>
      <c r="R81" s="30"/>
      <c r="S81" s="30"/>
      <c r="T81" s="30"/>
      <c r="U81" s="30"/>
      <c r="V81" s="30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</row>
    <row r="82" spans="1:35" s="32" customFormat="1">
      <c r="A82" s="22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4"/>
      <c r="O82" s="30"/>
      <c r="P82" s="30"/>
      <c r="Q82" s="30"/>
      <c r="R82" s="30"/>
      <c r="S82" s="30"/>
      <c r="T82" s="30"/>
      <c r="U82" s="30"/>
      <c r="V82" s="30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</row>
    <row r="83" spans="1:35" s="32" customFormat="1">
      <c r="A83" s="22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4"/>
      <c r="O83" s="30"/>
      <c r="P83" s="30"/>
      <c r="Q83" s="30"/>
      <c r="R83" s="30"/>
      <c r="S83" s="30"/>
      <c r="T83" s="30"/>
      <c r="U83" s="30"/>
      <c r="V83" s="30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</row>
    <row r="84" spans="1:35" s="32" customFormat="1">
      <c r="A84" s="22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4"/>
      <c r="O84" s="30"/>
      <c r="P84" s="30"/>
      <c r="Q84" s="30"/>
      <c r="R84" s="30"/>
      <c r="S84" s="30"/>
      <c r="T84" s="30"/>
      <c r="U84" s="30"/>
      <c r="V84" s="30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</row>
    <row r="85" spans="1:35" s="32" customFormat="1">
      <c r="A85" s="22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4"/>
      <c r="O85" s="30"/>
      <c r="P85" s="30"/>
      <c r="Q85" s="30"/>
      <c r="R85" s="30"/>
      <c r="S85" s="30"/>
      <c r="T85" s="30"/>
      <c r="U85" s="30"/>
      <c r="V85" s="30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</row>
    <row r="86" spans="1:35" s="32" customFormat="1">
      <c r="A86" s="22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4"/>
      <c r="O86" s="30"/>
      <c r="P86" s="30"/>
      <c r="Q86" s="30"/>
      <c r="R86" s="30"/>
      <c r="S86" s="30"/>
      <c r="T86" s="30"/>
      <c r="U86" s="30"/>
      <c r="V86" s="30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</row>
    <row r="87" spans="1:35" s="32" customFormat="1">
      <c r="A87" s="2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4"/>
      <c r="O87" s="30"/>
      <c r="P87" s="30"/>
      <c r="Q87" s="30"/>
      <c r="R87" s="30"/>
      <c r="S87" s="30"/>
      <c r="T87" s="30"/>
      <c r="U87" s="30"/>
      <c r="V87" s="30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</row>
    <row r="88" spans="1:35" s="32" customFormat="1">
      <c r="A88" s="22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4"/>
      <c r="O88" s="30"/>
      <c r="P88" s="30"/>
      <c r="Q88" s="30"/>
      <c r="R88" s="30"/>
      <c r="S88" s="30"/>
      <c r="T88" s="30"/>
      <c r="U88" s="30"/>
      <c r="V88" s="30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</row>
    <row r="89" spans="1:35" s="32" customFormat="1">
      <c r="A89" s="22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4"/>
      <c r="O89" s="30"/>
      <c r="P89" s="30"/>
      <c r="Q89" s="30"/>
      <c r="R89" s="30"/>
      <c r="S89" s="30"/>
      <c r="T89" s="30"/>
      <c r="U89" s="30"/>
      <c r="V89" s="30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</row>
    <row r="90" spans="1:35" s="32" customFormat="1">
      <c r="A90" s="22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4"/>
      <c r="O90" s="30"/>
      <c r="P90" s="30"/>
      <c r="Q90" s="30"/>
      <c r="R90" s="30"/>
      <c r="S90" s="30"/>
      <c r="T90" s="30"/>
      <c r="U90" s="30"/>
      <c r="V90" s="30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</row>
    <row r="91" spans="1:35" s="32" customFormat="1">
      <c r="A91" s="2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4"/>
      <c r="O91" s="30"/>
      <c r="P91" s="30"/>
      <c r="Q91" s="30"/>
      <c r="R91" s="30"/>
      <c r="S91" s="30"/>
      <c r="T91" s="30"/>
      <c r="U91" s="30"/>
      <c r="V91" s="30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</row>
    <row r="92" spans="1:35" s="32" customFormat="1">
      <c r="A92" s="22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4"/>
      <c r="O92" s="30"/>
      <c r="P92" s="30"/>
      <c r="Q92" s="30"/>
      <c r="R92" s="30"/>
      <c r="S92" s="30"/>
      <c r="T92" s="30"/>
      <c r="U92" s="30"/>
      <c r="V92" s="30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</row>
    <row r="93" spans="1:35" s="32" customFormat="1">
      <c r="A93" s="22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4"/>
      <c r="O93" s="30"/>
      <c r="P93" s="30"/>
      <c r="Q93" s="30"/>
      <c r="R93" s="30"/>
      <c r="S93" s="30"/>
      <c r="T93" s="30"/>
      <c r="U93" s="30"/>
      <c r="V93" s="30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</row>
    <row r="94" spans="1:35" s="32" customFormat="1">
      <c r="A94" s="22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4"/>
      <c r="O94" s="30"/>
      <c r="P94" s="30"/>
      <c r="Q94" s="30"/>
      <c r="R94" s="30"/>
      <c r="S94" s="30"/>
      <c r="T94" s="30"/>
      <c r="U94" s="30"/>
      <c r="V94" s="30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</row>
    <row r="95" spans="1:35" s="32" customFormat="1">
      <c r="A95" s="22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4"/>
      <c r="O95" s="30"/>
      <c r="P95" s="30"/>
      <c r="Q95" s="30"/>
      <c r="R95" s="30"/>
      <c r="S95" s="30"/>
      <c r="T95" s="30"/>
      <c r="U95" s="30"/>
      <c r="V95" s="30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</row>
    <row r="96" spans="1:35" s="32" customFormat="1">
      <c r="A96" s="22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4"/>
      <c r="O96" s="30"/>
      <c r="P96" s="30"/>
      <c r="Q96" s="30"/>
      <c r="R96" s="30"/>
      <c r="S96" s="30"/>
      <c r="T96" s="30"/>
      <c r="U96" s="30"/>
      <c r="V96" s="30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</row>
    <row r="97" spans="1:35" s="32" customFormat="1">
      <c r="A97" s="22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4"/>
      <c r="O97" s="30"/>
      <c r="P97" s="30"/>
      <c r="Q97" s="30"/>
      <c r="R97" s="30"/>
      <c r="S97" s="30"/>
      <c r="T97" s="30"/>
      <c r="U97" s="30"/>
      <c r="V97" s="30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</row>
    <row r="98" spans="1:35" s="32" customFormat="1">
      <c r="A98" s="22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4"/>
      <c r="O98" s="30"/>
      <c r="P98" s="30"/>
      <c r="Q98" s="30"/>
      <c r="R98" s="30"/>
      <c r="S98" s="30"/>
      <c r="T98" s="30"/>
      <c r="U98" s="30"/>
      <c r="V98" s="30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</row>
    <row r="99" spans="1:35" s="32" customFormat="1">
      <c r="A99" s="22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4"/>
      <c r="O99" s="30"/>
      <c r="P99" s="30"/>
      <c r="Q99" s="30"/>
      <c r="R99" s="30"/>
      <c r="S99" s="30"/>
      <c r="T99" s="30"/>
      <c r="U99" s="30"/>
      <c r="V99" s="30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</row>
    <row r="100" spans="1:35" s="32" customFormat="1">
      <c r="A100" s="22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4"/>
      <c r="O100" s="30"/>
      <c r="P100" s="30"/>
      <c r="Q100" s="30"/>
      <c r="R100" s="30"/>
      <c r="S100" s="30"/>
      <c r="T100" s="30"/>
      <c r="U100" s="30"/>
      <c r="V100" s="30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</row>
    <row r="101" spans="1:35" s="32" customFormat="1">
      <c r="A101" s="22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4"/>
      <c r="O101" s="30"/>
      <c r="P101" s="30"/>
      <c r="Q101" s="30"/>
      <c r="R101" s="30"/>
      <c r="S101" s="30"/>
      <c r="T101" s="30"/>
      <c r="U101" s="30"/>
      <c r="V101" s="30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</row>
    <row r="102" spans="1:35" s="32" customFormat="1">
      <c r="A102" s="2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4"/>
      <c r="O102" s="30"/>
      <c r="P102" s="30"/>
      <c r="Q102" s="30"/>
      <c r="R102" s="30"/>
      <c r="S102" s="30"/>
      <c r="T102" s="30"/>
      <c r="U102" s="30"/>
      <c r="V102" s="30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</row>
    <row r="103" spans="1:35" s="32" customFormat="1">
      <c r="A103" s="22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4"/>
      <c r="O103" s="30"/>
      <c r="P103" s="30"/>
      <c r="Q103" s="30"/>
      <c r="R103" s="30"/>
      <c r="S103" s="30"/>
      <c r="T103" s="30"/>
      <c r="U103" s="30"/>
      <c r="V103" s="30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</row>
    <row r="104" spans="1:35" s="32" customFormat="1">
      <c r="A104" s="2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4"/>
      <c r="O104" s="30"/>
      <c r="P104" s="30"/>
      <c r="Q104" s="30"/>
      <c r="R104" s="30"/>
      <c r="S104" s="30"/>
      <c r="T104" s="30"/>
      <c r="U104" s="30"/>
      <c r="V104" s="30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</row>
    <row r="105" spans="1:35" s="32" customFormat="1">
      <c r="A105" s="22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4"/>
      <c r="O105" s="30"/>
      <c r="P105" s="30"/>
      <c r="Q105" s="30"/>
      <c r="R105" s="30"/>
      <c r="S105" s="30"/>
      <c r="T105" s="30"/>
      <c r="U105" s="30"/>
      <c r="V105" s="30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</row>
    <row r="106" spans="1:35" s="32" customFormat="1">
      <c r="A106" s="22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4"/>
      <c r="O106" s="30"/>
      <c r="P106" s="30"/>
      <c r="Q106" s="30"/>
      <c r="R106" s="30"/>
      <c r="S106" s="30"/>
      <c r="T106" s="30"/>
      <c r="U106" s="30"/>
      <c r="V106" s="30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</row>
    <row r="107" spans="1:35" s="32" customFormat="1">
      <c r="A107" s="22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4"/>
      <c r="O107" s="30"/>
      <c r="P107" s="30"/>
      <c r="Q107" s="30"/>
      <c r="R107" s="30"/>
      <c r="S107" s="30"/>
      <c r="T107" s="30"/>
      <c r="U107" s="30"/>
      <c r="V107" s="30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</row>
    <row r="108" spans="1:35" s="32" customFormat="1">
      <c r="A108" s="22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4"/>
      <c r="O108" s="30"/>
      <c r="P108" s="30"/>
      <c r="Q108" s="30"/>
      <c r="R108" s="30"/>
      <c r="S108" s="30"/>
      <c r="T108" s="30"/>
      <c r="U108" s="30"/>
      <c r="V108" s="30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</row>
    <row r="109" spans="1:35" s="32" customFormat="1">
      <c r="A109" s="22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4"/>
      <c r="O109" s="30"/>
      <c r="P109" s="30"/>
      <c r="Q109" s="30"/>
      <c r="R109" s="30"/>
      <c r="S109" s="30"/>
      <c r="T109" s="30"/>
      <c r="U109" s="30"/>
      <c r="V109" s="30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</row>
    <row r="110" spans="1:35" s="32" customFormat="1">
      <c r="A110" s="22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4"/>
      <c r="O110" s="30"/>
      <c r="P110" s="30"/>
      <c r="Q110" s="30"/>
      <c r="R110" s="30"/>
      <c r="S110" s="30"/>
      <c r="T110" s="30"/>
      <c r="U110" s="30"/>
      <c r="V110" s="30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</row>
    <row r="111" spans="1:35" s="32" customFormat="1">
      <c r="A111" s="22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4"/>
      <c r="O111" s="30"/>
      <c r="P111" s="30"/>
      <c r="Q111" s="30"/>
      <c r="R111" s="30"/>
      <c r="S111" s="30"/>
      <c r="T111" s="30"/>
      <c r="U111" s="30"/>
      <c r="V111" s="30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</row>
    <row r="112" spans="1:35" s="32" customFormat="1">
      <c r="A112" s="22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4"/>
      <c r="O112" s="30"/>
      <c r="P112" s="30"/>
      <c r="Q112" s="30"/>
      <c r="R112" s="30"/>
      <c r="S112" s="30"/>
      <c r="T112" s="30"/>
      <c r="U112" s="30"/>
      <c r="V112" s="30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</row>
    <row r="113" spans="1:35" s="32" customFormat="1">
      <c r="A113" s="22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4"/>
      <c r="O113" s="30"/>
      <c r="P113" s="30"/>
      <c r="Q113" s="30"/>
      <c r="R113" s="30"/>
      <c r="S113" s="30"/>
      <c r="T113" s="30"/>
      <c r="U113" s="30"/>
      <c r="V113" s="30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</row>
    <row r="114" spans="1:35" s="32" customFormat="1">
      <c r="A114" s="22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4"/>
      <c r="O114" s="30"/>
      <c r="P114" s="30"/>
      <c r="Q114" s="30"/>
      <c r="R114" s="30"/>
      <c r="S114" s="30"/>
      <c r="T114" s="30"/>
      <c r="U114" s="30"/>
      <c r="V114" s="30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</row>
    <row r="115" spans="1:35" s="32" customFormat="1">
      <c r="A115" s="22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4"/>
      <c r="O115" s="30"/>
      <c r="P115" s="30"/>
      <c r="Q115" s="30"/>
      <c r="R115" s="30"/>
      <c r="S115" s="30"/>
      <c r="T115" s="30"/>
      <c r="U115" s="30"/>
      <c r="V115" s="30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</row>
    <row r="116" spans="1:35" s="32" customFormat="1">
      <c r="A116" s="22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4"/>
      <c r="O116" s="30"/>
      <c r="P116" s="30"/>
      <c r="Q116" s="30"/>
      <c r="R116" s="30"/>
      <c r="S116" s="30"/>
      <c r="T116" s="30"/>
      <c r="U116" s="30"/>
      <c r="V116" s="30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</row>
    <row r="117" spans="1:35" s="32" customFormat="1">
      <c r="A117" s="22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4"/>
      <c r="O117" s="30"/>
      <c r="P117" s="30"/>
      <c r="Q117" s="30"/>
      <c r="R117" s="30"/>
      <c r="S117" s="30"/>
      <c r="T117" s="30"/>
      <c r="U117" s="30"/>
      <c r="V117" s="30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</row>
    <row r="118" spans="1:35" s="32" customFormat="1">
      <c r="A118" s="22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4"/>
      <c r="O118" s="30"/>
      <c r="P118" s="30"/>
      <c r="Q118" s="30"/>
      <c r="R118" s="30"/>
      <c r="S118" s="30"/>
      <c r="T118" s="30"/>
      <c r="U118" s="30"/>
      <c r="V118" s="30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</row>
    <row r="119" spans="1:35" s="32" customFormat="1">
      <c r="A119" s="22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4"/>
      <c r="O119" s="30"/>
      <c r="P119" s="30"/>
      <c r="Q119" s="30"/>
      <c r="R119" s="30"/>
      <c r="S119" s="30"/>
      <c r="T119" s="30"/>
      <c r="U119" s="30"/>
      <c r="V119" s="30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</row>
    <row r="120" spans="1:35" s="32" customFormat="1">
      <c r="A120" s="22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4"/>
      <c r="O120" s="30"/>
      <c r="P120" s="30"/>
      <c r="Q120" s="30"/>
      <c r="R120" s="30"/>
      <c r="S120" s="30"/>
      <c r="T120" s="30"/>
      <c r="U120" s="30"/>
      <c r="V120" s="30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</row>
    <row r="121" spans="1:35" s="32" customFormat="1">
      <c r="A121" s="22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4"/>
      <c r="O121" s="30"/>
      <c r="P121" s="30"/>
      <c r="Q121" s="30"/>
      <c r="R121" s="30"/>
      <c r="S121" s="30"/>
      <c r="T121" s="30"/>
      <c r="U121" s="30"/>
      <c r="V121" s="30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</row>
    <row r="122" spans="1:35" s="32" customFormat="1">
      <c r="A122" s="22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4"/>
      <c r="O122" s="30"/>
      <c r="P122" s="30"/>
      <c r="Q122" s="30"/>
      <c r="R122" s="30"/>
      <c r="S122" s="30"/>
      <c r="T122" s="30"/>
      <c r="U122" s="30"/>
      <c r="V122" s="30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</row>
    <row r="123" spans="1:35" s="32" customFormat="1">
      <c r="A123" s="22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4"/>
      <c r="O123" s="30"/>
      <c r="P123" s="30"/>
      <c r="Q123" s="30"/>
      <c r="R123" s="30"/>
      <c r="S123" s="30"/>
      <c r="T123" s="30"/>
      <c r="U123" s="30"/>
      <c r="V123" s="30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</row>
    <row r="124" spans="1:35" s="32" customFormat="1">
      <c r="A124" s="22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4"/>
      <c r="O124" s="30"/>
      <c r="P124" s="30"/>
      <c r="Q124" s="30"/>
      <c r="R124" s="30"/>
      <c r="S124" s="30"/>
      <c r="T124" s="30"/>
      <c r="U124" s="30"/>
      <c r="V124" s="30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</row>
    <row r="125" spans="1:35" s="32" customFormat="1">
      <c r="A125" s="22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4"/>
      <c r="O125" s="30"/>
      <c r="P125" s="30"/>
      <c r="Q125" s="30"/>
      <c r="R125" s="30"/>
      <c r="S125" s="30"/>
      <c r="T125" s="30"/>
      <c r="U125" s="30"/>
      <c r="V125" s="30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</row>
    <row r="126" spans="1:35" s="32" customFormat="1">
      <c r="A126" s="22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4"/>
      <c r="O126" s="30"/>
      <c r="P126" s="30"/>
      <c r="Q126" s="30"/>
      <c r="R126" s="30"/>
      <c r="S126" s="30"/>
      <c r="T126" s="30"/>
      <c r="U126" s="30"/>
      <c r="V126" s="30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</row>
    <row r="127" spans="1:35" s="32" customFormat="1">
      <c r="A127" s="22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4"/>
      <c r="O127" s="30"/>
      <c r="P127" s="30"/>
      <c r="Q127" s="30"/>
      <c r="R127" s="30"/>
      <c r="S127" s="30"/>
      <c r="T127" s="30"/>
      <c r="U127" s="30"/>
      <c r="V127" s="30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</row>
    <row r="128" spans="1:35" s="32" customFormat="1">
      <c r="A128" s="22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4"/>
      <c r="O128" s="30"/>
      <c r="P128" s="30"/>
      <c r="Q128" s="30"/>
      <c r="R128" s="30"/>
      <c r="S128" s="30"/>
      <c r="T128" s="30"/>
      <c r="U128" s="30"/>
      <c r="V128" s="30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</row>
    <row r="129" spans="1:35" s="32" customFormat="1">
      <c r="A129" s="22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4"/>
      <c r="O129" s="30"/>
      <c r="P129" s="30"/>
      <c r="Q129" s="30"/>
      <c r="R129" s="30"/>
      <c r="S129" s="30"/>
      <c r="T129" s="30"/>
      <c r="U129" s="30"/>
      <c r="V129" s="30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</row>
    <row r="130" spans="1:35" s="32" customFormat="1">
      <c r="A130" s="22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4"/>
      <c r="O130" s="30"/>
      <c r="P130" s="30"/>
      <c r="Q130" s="30"/>
      <c r="R130" s="30"/>
      <c r="S130" s="30"/>
      <c r="T130" s="30"/>
      <c r="U130" s="30"/>
      <c r="V130" s="30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</row>
    <row r="131" spans="1:35" s="32" customFormat="1">
      <c r="A131" s="22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4"/>
      <c r="O131" s="30"/>
      <c r="P131" s="30"/>
      <c r="Q131" s="30"/>
      <c r="R131" s="30"/>
      <c r="S131" s="30"/>
      <c r="T131" s="30"/>
      <c r="U131" s="30"/>
      <c r="V131" s="30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</row>
    <row r="132" spans="1:35">
      <c r="A132" s="22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4"/>
    </row>
    <row r="133" spans="1:35">
      <c r="A133" s="22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4"/>
    </row>
    <row r="134" spans="1:35">
      <c r="A134" s="22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4"/>
    </row>
    <row r="135" spans="1:35">
      <c r="A135" s="22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4"/>
    </row>
    <row r="136" spans="1:35">
      <c r="A136" s="22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4"/>
    </row>
    <row r="137" spans="1:35">
      <c r="A137" s="22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4"/>
    </row>
    <row r="138" spans="1:35">
      <c r="A138" s="22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4"/>
    </row>
    <row r="139" spans="1:35">
      <c r="A139" s="22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4"/>
    </row>
    <row r="140" spans="1:35">
      <c r="A140" s="22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4"/>
    </row>
    <row r="141" spans="1:35">
      <c r="A141" s="22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4"/>
    </row>
    <row r="142" spans="1:35">
      <c r="A142" s="22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4"/>
    </row>
    <row r="143" spans="1:35">
      <c r="A143" s="22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4"/>
    </row>
    <row r="144" spans="1:35">
      <c r="A144" s="22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4"/>
    </row>
    <row r="145" spans="1:13">
      <c r="A145" s="22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4"/>
    </row>
    <row r="146" spans="1:13">
      <c r="A146" s="22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4"/>
    </row>
    <row r="147" spans="1:13">
      <c r="A147" s="22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4"/>
    </row>
    <row r="148" spans="1:13">
      <c r="A148" s="22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4"/>
    </row>
    <row r="149" spans="1:13">
      <c r="A149" s="22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4"/>
    </row>
  </sheetData>
  <mergeCells count="18">
    <mergeCell ref="O60:AB60"/>
    <mergeCell ref="A62:N62"/>
    <mergeCell ref="A4:N4"/>
    <mergeCell ref="K2:N2"/>
    <mergeCell ref="A5:A6"/>
    <mergeCell ref="B5:B6"/>
    <mergeCell ref="C5:C6"/>
    <mergeCell ref="F5:J5"/>
    <mergeCell ref="A28:N28"/>
    <mergeCell ref="A60:B60"/>
    <mergeCell ref="D60:E60"/>
    <mergeCell ref="K5:K6"/>
    <mergeCell ref="L5:L6"/>
    <mergeCell ref="M5:M6"/>
    <mergeCell ref="N5:N6"/>
    <mergeCell ref="D6:E6"/>
    <mergeCell ref="A9:N9"/>
    <mergeCell ref="A8:N8"/>
  </mergeCells>
  <printOptions horizontalCentered="1"/>
  <pageMargins left="0.39370078740157483" right="0.27559055118110237" top="1.1023622047244095" bottom="0.39370078740157483" header="0.94488188976377963" footer="0.23622047244094491"/>
  <pageSetup paperSize="9" scale="96" orientation="landscape" r:id="rId1"/>
  <headerFooter differentFirst="1" alignWithMargins="0">
    <oddHeader>&amp;C&amp;9&amp;P</oddHeader>
    <oddFooter>&amp;R&amp;9ДУ "ДЦОП із бадмінтону та волейболу пляжного"</oddFooter>
  </headerFooter>
  <rowBreaks count="1" manualBreakCount="1">
    <brk id="2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O141"/>
  <sheetViews>
    <sheetView view="pageBreakPreview" zoomScale="110" zoomScaleSheetLayoutView="110" workbookViewId="0">
      <selection activeCell="F117" sqref="E117:F117"/>
    </sheetView>
  </sheetViews>
  <sheetFormatPr defaultColWidth="9.109375" defaultRowHeight="11.4"/>
  <cols>
    <col min="1" max="1" width="34" style="1" customWidth="1"/>
    <col min="2" max="2" width="11.44140625" style="2" customWidth="1"/>
    <col min="3" max="3" width="4.88671875" style="2" customWidth="1"/>
    <col min="4" max="4" width="16.6640625" style="3" customWidth="1"/>
    <col min="5" max="5" width="14.44140625" style="116" customWidth="1"/>
    <col min="6" max="6" width="7.77734375" style="120" customWidth="1"/>
    <col min="7" max="8" width="6.109375" style="120" customWidth="1"/>
    <col min="9" max="9" width="5.44140625" style="120" customWidth="1"/>
    <col min="10" max="10" width="6.88671875" style="120" customWidth="1"/>
    <col min="11" max="11" width="5.44140625" style="120" customWidth="1"/>
    <col min="12" max="12" width="7.33203125" style="120" customWidth="1"/>
    <col min="13" max="13" width="7.44140625" style="121" customWidth="1"/>
    <col min="14" max="14" width="4.33203125" style="48" hidden="1" customWidth="1"/>
    <col min="15" max="15" width="10.33203125" style="49" customWidth="1"/>
    <col min="16" max="16384" width="9.109375" style="1"/>
  </cols>
  <sheetData>
    <row r="1" spans="1:15" ht="17.25" customHeight="1">
      <c r="B1" s="1"/>
      <c r="C1" s="1"/>
      <c r="D1" s="1"/>
      <c r="E1" s="1"/>
      <c r="F1" s="1"/>
      <c r="G1" s="1"/>
      <c r="H1" s="1"/>
      <c r="I1" s="1"/>
      <c r="J1" s="1"/>
      <c r="K1" s="66" t="s">
        <v>0</v>
      </c>
      <c r="L1" s="66"/>
      <c r="M1" s="128"/>
      <c r="N1" s="67"/>
      <c r="O1" s="67"/>
    </row>
    <row r="2" spans="1:15" ht="51.75" customHeight="1">
      <c r="D2" s="1"/>
      <c r="E2" s="3"/>
      <c r="F2" s="2"/>
      <c r="G2" s="2"/>
      <c r="H2" s="2"/>
      <c r="I2" s="2"/>
      <c r="J2" s="2"/>
      <c r="K2" s="399" t="s">
        <v>75</v>
      </c>
      <c r="L2" s="399"/>
      <c r="M2" s="399"/>
      <c r="N2" s="399"/>
      <c r="O2" s="399"/>
    </row>
    <row r="3" spans="1:15" ht="14.25" customHeight="1">
      <c r="D3" s="1"/>
      <c r="E3" s="3"/>
      <c r="F3" s="2"/>
      <c r="G3" s="2"/>
      <c r="H3" s="2"/>
      <c r="I3" s="2"/>
      <c r="J3" s="2"/>
      <c r="K3" s="4"/>
      <c r="L3" s="4"/>
      <c r="M3" s="129"/>
      <c r="N3" s="4"/>
      <c r="O3" s="4"/>
    </row>
    <row r="4" spans="1:15" s="5" customFormat="1" ht="24.75" customHeight="1" thickBot="1">
      <c r="A4" s="398" t="s">
        <v>76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</row>
    <row r="5" spans="1:15" s="9" customFormat="1" ht="24" customHeight="1" thickBot="1">
      <c r="A5" s="403" t="s">
        <v>1</v>
      </c>
      <c r="B5" s="393" t="s">
        <v>2</v>
      </c>
      <c r="C5" s="403" t="s">
        <v>3</v>
      </c>
      <c r="D5" s="6" t="s">
        <v>73</v>
      </c>
      <c r="E5" s="7" t="s">
        <v>5</v>
      </c>
      <c r="F5" s="400" t="s">
        <v>6</v>
      </c>
      <c r="G5" s="405"/>
      <c r="H5" s="405"/>
      <c r="I5" s="405"/>
      <c r="J5" s="401"/>
      <c r="K5" s="411" t="s">
        <v>7</v>
      </c>
      <c r="L5" s="393" t="s">
        <v>8</v>
      </c>
      <c r="M5" s="393" t="s">
        <v>9</v>
      </c>
      <c r="N5" s="395" t="s">
        <v>22</v>
      </c>
      <c r="O5" s="393" t="s">
        <v>10</v>
      </c>
    </row>
    <row r="6" spans="1:15" s="9" customFormat="1" ht="24" customHeight="1" thickBot="1">
      <c r="A6" s="404"/>
      <c r="B6" s="394"/>
      <c r="C6" s="404"/>
      <c r="D6" s="400" t="s">
        <v>74</v>
      </c>
      <c r="E6" s="401"/>
      <c r="F6" s="10" t="s">
        <v>12</v>
      </c>
      <c r="G6" s="10" t="s">
        <v>13</v>
      </c>
      <c r="H6" s="8" t="s">
        <v>14</v>
      </c>
      <c r="I6" s="10" t="s">
        <v>15</v>
      </c>
      <c r="J6" s="10" t="s">
        <v>16</v>
      </c>
      <c r="K6" s="412"/>
      <c r="L6" s="394"/>
      <c r="M6" s="394"/>
      <c r="N6" s="396"/>
      <c r="O6" s="394"/>
    </row>
    <row r="7" spans="1:15" s="43" customFormat="1" ht="9" customHeight="1">
      <c r="A7" s="38"/>
      <c r="B7" s="39"/>
      <c r="C7" s="39"/>
      <c r="D7" s="40"/>
      <c r="E7" s="117"/>
      <c r="F7" s="118"/>
      <c r="G7" s="118"/>
      <c r="H7" s="117"/>
      <c r="I7" s="118"/>
      <c r="J7" s="117"/>
      <c r="K7" s="117"/>
      <c r="L7" s="117"/>
      <c r="M7" s="119"/>
      <c r="N7" s="41"/>
      <c r="O7" s="42"/>
    </row>
    <row r="8" spans="1:15" s="44" customFormat="1" ht="37.200000000000003" customHeight="1">
      <c r="A8" s="437" t="s">
        <v>23</v>
      </c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</row>
    <row r="9" spans="1:15" s="45" customFormat="1" ht="27" customHeight="1">
      <c r="A9" s="438" t="s">
        <v>24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</row>
    <row r="10" spans="1:15" s="198" customFormat="1" ht="17.399999999999999" customHeight="1">
      <c r="A10" s="435" t="s">
        <v>25</v>
      </c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</row>
    <row r="11" spans="1:15" ht="18" customHeight="1">
      <c r="A11" s="195" t="s">
        <v>166</v>
      </c>
      <c r="B11" s="180" t="s">
        <v>167</v>
      </c>
      <c r="C11" s="180">
        <v>15</v>
      </c>
      <c r="D11" s="169" t="s">
        <v>168</v>
      </c>
      <c r="E11" s="196" t="s">
        <v>169</v>
      </c>
      <c r="F11" s="170">
        <v>5</v>
      </c>
      <c r="G11" s="170">
        <v>0</v>
      </c>
      <c r="H11" s="170">
        <v>0</v>
      </c>
      <c r="I11" s="170">
        <v>0</v>
      </c>
      <c r="J11" s="170">
        <f t="shared" ref="J11:J20" si="0">F11+G11+H11+I11</f>
        <v>5</v>
      </c>
      <c r="K11" s="170"/>
      <c r="L11" s="170">
        <v>3401220</v>
      </c>
      <c r="M11" s="170">
        <f t="shared" ref="M11:M20" si="1">J11*C11</f>
        <v>75</v>
      </c>
      <c r="N11" s="171"/>
      <c r="O11" s="197"/>
    </row>
    <row r="12" spans="1:15" ht="33" customHeight="1">
      <c r="A12" s="199" t="s">
        <v>170</v>
      </c>
      <c r="B12" s="151" t="s">
        <v>171</v>
      </c>
      <c r="C12" s="151">
        <v>4</v>
      </c>
      <c r="D12" s="172" t="s">
        <v>168</v>
      </c>
      <c r="E12" s="173" t="s">
        <v>169</v>
      </c>
      <c r="F12" s="174">
        <v>3</v>
      </c>
      <c r="G12" s="174">
        <v>0</v>
      </c>
      <c r="H12" s="174">
        <v>0</v>
      </c>
      <c r="I12" s="174">
        <v>0</v>
      </c>
      <c r="J12" s="174">
        <f>F12+G12+H12+I12</f>
        <v>3</v>
      </c>
      <c r="K12" s="174" t="s">
        <v>172</v>
      </c>
      <c r="L12" s="174">
        <v>3401220</v>
      </c>
      <c r="M12" s="174">
        <f>J12*C12</f>
        <v>12</v>
      </c>
      <c r="N12" s="175"/>
      <c r="O12" s="200"/>
    </row>
    <row r="13" spans="1:15" ht="13.2">
      <c r="A13" s="201" t="s">
        <v>173</v>
      </c>
      <c r="B13" s="151" t="s">
        <v>174</v>
      </c>
      <c r="C13" s="151">
        <v>15</v>
      </c>
      <c r="D13" s="172" t="s">
        <v>168</v>
      </c>
      <c r="E13" s="173" t="s">
        <v>169</v>
      </c>
      <c r="F13" s="174">
        <v>5</v>
      </c>
      <c r="G13" s="174">
        <v>0</v>
      </c>
      <c r="H13" s="174">
        <v>0</v>
      </c>
      <c r="I13" s="174">
        <v>0</v>
      </c>
      <c r="J13" s="174">
        <f t="shared" si="0"/>
        <v>5</v>
      </c>
      <c r="K13" s="174"/>
      <c r="L13" s="174">
        <v>3401220</v>
      </c>
      <c r="M13" s="174">
        <f t="shared" si="1"/>
        <v>75</v>
      </c>
      <c r="N13" s="175"/>
      <c r="O13" s="200"/>
    </row>
    <row r="14" spans="1:15" ht="26.4">
      <c r="A14" s="201" t="s">
        <v>175</v>
      </c>
      <c r="B14" s="151" t="s">
        <v>176</v>
      </c>
      <c r="C14" s="151">
        <v>4</v>
      </c>
      <c r="D14" s="172" t="s">
        <v>168</v>
      </c>
      <c r="E14" s="173" t="s">
        <v>169</v>
      </c>
      <c r="F14" s="174">
        <v>2</v>
      </c>
      <c r="G14" s="174">
        <v>0</v>
      </c>
      <c r="H14" s="174">
        <v>0</v>
      </c>
      <c r="I14" s="174">
        <v>0</v>
      </c>
      <c r="J14" s="174">
        <f t="shared" si="0"/>
        <v>2</v>
      </c>
      <c r="K14" s="174" t="s">
        <v>172</v>
      </c>
      <c r="L14" s="174">
        <v>3401220</v>
      </c>
      <c r="M14" s="174">
        <f t="shared" si="1"/>
        <v>8</v>
      </c>
      <c r="N14" s="175"/>
      <c r="O14" s="200"/>
    </row>
    <row r="15" spans="1:15" ht="13.2">
      <c r="A15" s="201" t="s">
        <v>177</v>
      </c>
      <c r="B15" s="151" t="s">
        <v>178</v>
      </c>
      <c r="C15" s="151">
        <v>15</v>
      </c>
      <c r="D15" s="172" t="s">
        <v>168</v>
      </c>
      <c r="E15" s="173" t="s">
        <v>169</v>
      </c>
      <c r="F15" s="174">
        <v>5</v>
      </c>
      <c r="G15" s="174">
        <v>0</v>
      </c>
      <c r="H15" s="174">
        <v>0</v>
      </c>
      <c r="I15" s="174">
        <v>0</v>
      </c>
      <c r="J15" s="174">
        <f t="shared" si="0"/>
        <v>5</v>
      </c>
      <c r="K15" s="174"/>
      <c r="L15" s="174">
        <v>3401220</v>
      </c>
      <c r="M15" s="174">
        <f t="shared" si="1"/>
        <v>75</v>
      </c>
      <c r="N15" s="175"/>
      <c r="O15" s="200"/>
    </row>
    <row r="16" spans="1:15" ht="26.4">
      <c r="A16" s="201" t="s">
        <v>179</v>
      </c>
      <c r="B16" s="151" t="s">
        <v>180</v>
      </c>
      <c r="C16" s="151">
        <v>4</v>
      </c>
      <c r="D16" s="172" t="s">
        <v>168</v>
      </c>
      <c r="E16" s="173" t="s">
        <v>169</v>
      </c>
      <c r="F16" s="174">
        <v>4</v>
      </c>
      <c r="G16" s="174">
        <v>0</v>
      </c>
      <c r="H16" s="174">
        <v>0</v>
      </c>
      <c r="I16" s="174">
        <v>0</v>
      </c>
      <c r="J16" s="174">
        <f>F16+G16+H16+I16</f>
        <v>4</v>
      </c>
      <c r="K16" s="174" t="s">
        <v>172</v>
      </c>
      <c r="L16" s="174">
        <v>3401220</v>
      </c>
      <c r="M16" s="174">
        <f>J16*C16</f>
        <v>16</v>
      </c>
      <c r="N16" s="175"/>
      <c r="O16" s="200"/>
    </row>
    <row r="17" spans="1:15" ht="13.2">
      <c r="A17" s="201" t="s">
        <v>173</v>
      </c>
      <c r="B17" s="176" t="s">
        <v>181</v>
      </c>
      <c r="C17" s="176">
        <v>15</v>
      </c>
      <c r="D17" s="177" t="s">
        <v>168</v>
      </c>
      <c r="E17" s="178" t="s">
        <v>169</v>
      </c>
      <c r="F17" s="179">
        <v>5</v>
      </c>
      <c r="G17" s="179">
        <v>0</v>
      </c>
      <c r="H17" s="179">
        <v>0</v>
      </c>
      <c r="I17" s="179">
        <v>0</v>
      </c>
      <c r="J17" s="174">
        <f>F17+G17+H17+I17</f>
        <v>5</v>
      </c>
      <c r="K17" s="179"/>
      <c r="L17" s="174">
        <v>3401220</v>
      </c>
      <c r="M17" s="174">
        <f>J17*C17</f>
        <v>75</v>
      </c>
      <c r="N17" s="175"/>
      <c r="O17" s="200"/>
    </row>
    <row r="18" spans="1:15" ht="52.8">
      <c r="A18" s="201" t="s">
        <v>182</v>
      </c>
      <c r="B18" s="151" t="s">
        <v>183</v>
      </c>
      <c r="C18" s="151">
        <v>3</v>
      </c>
      <c r="D18" s="172" t="s">
        <v>184</v>
      </c>
      <c r="E18" s="173" t="s">
        <v>169</v>
      </c>
      <c r="F18" s="174">
        <v>4</v>
      </c>
      <c r="G18" s="174">
        <v>0</v>
      </c>
      <c r="H18" s="174">
        <v>0</v>
      </c>
      <c r="I18" s="174">
        <v>0</v>
      </c>
      <c r="J18" s="174">
        <f>F18+G18+H18+I18</f>
        <v>4</v>
      </c>
      <c r="K18" s="174" t="s">
        <v>172</v>
      </c>
      <c r="L18" s="174">
        <v>3401220</v>
      </c>
      <c r="M18" s="174">
        <f>J18*C18</f>
        <v>12</v>
      </c>
      <c r="N18" s="175"/>
      <c r="O18" s="200"/>
    </row>
    <row r="19" spans="1:15" ht="13.2">
      <c r="A19" s="202" t="s">
        <v>173</v>
      </c>
      <c r="B19" s="176" t="s">
        <v>185</v>
      </c>
      <c r="C19" s="176">
        <v>15</v>
      </c>
      <c r="D19" s="177" t="s">
        <v>168</v>
      </c>
      <c r="E19" s="178" t="s">
        <v>169</v>
      </c>
      <c r="F19" s="179">
        <v>5</v>
      </c>
      <c r="G19" s="179">
        <v>0</v>
      </c>
      <c r="H19" s="179">
        <v>0</v>
      </c>
      <c r="I19" s="179">
        <v>0</v>
      </c>
      <c r="J19" s="179">
        <f t="shared" si="0"/>
        <v>5</v>
      </c>
      <c r="K19" s="179"/>
      <c r="L19" s="179">
        <v>3401220</v>
      </c>
      <c r="M19" s="179">
        <f t="shared" si="1"/>
        <v>75</v>
      </c>
      <c r="N19" s="175"/>
      <c r="O19" s="203"/>
    </row>
    <row r="20" spans="1:15" ht="26.4">
      <c r="A20" s="201" t="s">
        <v>186</v>
      </c>
      <c r="B20" s="151" t="s">
        <v>187</v>
      </c>
      <c r="C20" s="151">
        <v>4</v>
      </c>
      <c r="D20" s="172" t="s">
        <v>168</v>
      </c>
      <c r="E20" s="173" t="s">
        <v>169</v>
      </c>
      <c r="F20" s="174">
        <v>4</v>
      </c>
      <c r="G20" s="174">
        <v>0</v>
      </c>
      <c r="H20" s="174">
        <v>0</v>
      </c>
      <c r="I20" s="174">
        <v>0</v>
      </c>
      <c r="J20" s="174">
        <f t="shared" si="0"/>
        <v>4</v>
      </c>
      <c r="K20" s="174" t="s">
        <v>85</v>
      </c>
      <c r="L20" s="174">
        <v>3401220</v>
      </c>
      <c r="M20" s="174">
        <f t="shared" si="1"/>
        <v>16</v>
      </c>
      <c r="N20" s="175"/>
      <c r="O20" s="200"/>
    </row>
    <row r="21" spans="1:15" ht="13.2">
      <c r="A21" s="204" t="s">
        <v>26</v>
      </c>
      <c r="B21" s="205"/>
      <c r="C21" s="206"/>
      <c r="D21" s="206" t="s">
        <v>188</v>
      </c>
      <c r="E21" s="206"/>
      <c r="F21" s="206"/>
      <c r="G21" s="206"/>
      <c r="H21" s="206"/>
      <c r="I21" s="206"/>
      <c r="J21" s="206"/>
      <c r="K21" s="206"/>
      <c r="L21" s="206"/>
      <c r="M21" s="206"/>
      <c r="N21" s="207"/>
      <c r="O21" s="208"/>
    </row>
    <row r="22" spans="1:15" s="198" customFormat="1" ht="15.6">
      <c r="A22" s="435" t="s">
        <v>49</v>
      </c>
      <c r="B22" s="435"/>
      <c r="C22" s="435"/>
      <c r="D22" s="435"/>
      <c r="E22" s="435"/>
      <c r="F22" s="435"/>
      <c r="G22" s="435"/>
      <c r="H22" s="435"/>
      <c r="I22" s="435"/>
      <c r="J22" s="435"/>
      <c r="K22" s="435"/>
      <c r="L22" s="435"/>
      <c r="M22" s="435"/>
      <c r="N22" s="435"/>
      <c r="O22" s="435"/>
    </row>
    <row r="23" spans="1:15" ht="13.2">
      <c r="A23" s="201" t="s">
        <v>166</v>
      </c>
      <c r="B23" s="151" t="s">
        <v>167</v>
      </c>
      <c r="C23" s="151">
        <v>15</v>
      </c>
      <c r="D23" s="172" t="s">
        <v>168</v>
      </c>
      <c r="E23" s="173" t="s">
        <v>169</v>
      </c>
      <c r="F23" s="174">
        <v>14</v>
      </c>
      <c r="G23" s="174">
        <v>0</v>
      </c>
      <c r="H23" s="174">
        <v>0</v>
      </c>
      <c r="I23" s="174">
        <v>0</v>
      </c>
      <c r="J23" s="174">
        <f t="shared" ref="J23:J30" si="2">F23+G23+H23+I23</f>
        <v>14</v>
      </c>
      <c r="K23" s="174"/>
      <c r="L23" s="174">
        <v>3401220</v>
      </c>
      <c r="M23" s="174">
        <f t="shared" ref="M23:M30" si="3">J23*C23</f>
        <v>210</v>
      </c>
      <c r="N23" s="175"/>
      <c r="O23" s="200"/>
    </row>
    <row r="24" spans="1:15" ht="39.6">
      <c r="A24" s="199" t="s">
        <v>189</v>
      </c>
      <c r="B24" s="151" t="s">
        <v>190</v>
      </c>
      <c r="C24" s="151">
        <v>3</v>
      </c>
      <c r="D24" s="172" t="s">
        <v>168</v>
      </c>
      <c r="E24" s="173" t="s">
        <v>169</v>
      </c>
      <c r="F24" s="174">
        <v>4</v>
      </c>
      <c r="G24" s="174">
        <v>0</v>
      </c>
      <c r="H24" s="174">
        <v>0</v>
      </c>
      <c r="I24" s="174">
        <v>0</v>
      </c>
      <c r="J24" s="174">
        <f t="shared" si="2"/>
        <v>4</v>
      </c>
      <c r="K24" s="174" t="s">
        <v>85</v>
      </c>
      <c r="L24" s="174">
        <v>3401220</v>
      </c>
      <c r="M24" s="174">
        <f t="shared" si="3"/>
        <v>12</v>
      </c>
      <c r="N24" s="175"/>
      <c r="O24" s="200"/>
    </row>
    <row r="25" spans="1:15" ht="26.4">
      <c r="A25" s="201" t="s">
        <v>166</v>
      </c>
      <c r="B25" s="151" t="s">
        <v>191</v>
      </c>
      <c r="C25" s="151">
        <v>15</v>
      </c>
      <c r="D25" s="172" t="s">
        <v>168</v>
      </c>
      <c r="E25" s="173" t="s">
        <v>169</v>
      </c>
      <c r="F25" s="174">
        <v>14</v>
      </c>
      <c r="G25" s="174">
        <v>0</v>
      </c>
      <c r="H25" s="174">
        <v>0</v>
      </c>
      <c r="I25" s="174">
        <v>0</v>
      </c>
      <c r="J25" s="174">
        <f t="shared" si="2"/>
        <v>14</v>
      </c>
      <c r="K25" s="174"/>
      <c r="L25" s="174">
        <v>3401220</v>
      </c>
      <c r="M25" s="174">
        <f t="shared" si="3"/>
        <v>210</v>
      </c>
      <c r="N25" s="175"/>
      <c r="O25" s="200"/>
    </row>
    <row r="26" spans="1:15" ht="13.2">
      <c r="A26" s="201" t="s">
        <v>192</v>
      </c>
      <c r="B26" s="180" t="s">
        <v>174</v>
      </c>
      <c r="C26" s="151">
        <v>3</v>
      </c>
      <c r="D26" s="172" t="s">
        <v>168</v>
      </c>
      <c r="E26" s="173" t="s">
        <v>169</v>
      </c>
      <c r="F26" s="174">
        <v>4</v>
      </c>
      <c r="G26" s="174">
        <v>0</v>
      </c>
      <c r="H26" s="174">
        <v>0</v>
      </c>
      <c r="I26" s="174">
        <v>0</v>
      </c>
      <c r="J26" s="174">
        <f t="shared" si="2"/>
        <v>4</v>
      </c>
      <c r="K26" s="174" t="s">
        <v>85</v>
      </c>
      <c r="L26" s="174">
        <v>3401220</v>
      </c>
      <c r="M26" s="174">
        <f t="shared" si="3"/>
        <v>12</v>
      </c>
      <c r="N26" s="175"/>
      <c r="O26" s="200"/>
    </row>
    <row r="27" spans="1:15" ht="26.4">
      <c r="A27" s="201" t="s">
        <v>193</v>
      </c>
      <c r="B27" s="180" t="s">
        <v>194</v>
      </c>
      <c r="C27" s="151">
        <v>3</v>
      </c>
      <c r="D27" s="172" t="s">
        <v>168</v>
      </c>
      <c r="E27" s="173" t="s">
        <v>169</v>
      </c>
      <c r="F27" s="174">
        <v>3</v>
      </c>
      <c r="G27" s="174">
        <v>0</v>
      </c>
      <c r="H27" s="174">
        <v>0</v>
      </c>
      <c r="I27" s="174">
        <v>0</v>
      </c>
      <c r="J27" s="174">
        <f t="shared" si="2"/>
        <v>3</v>
      </c>
      <c r="K27" s="174" t="s">
        <v>85</v>
      </c>
      <c r="L27" s="174">
        <v>3401220</v>
      </c>
      <c r="M27" s="174">
        <f t="shared" si="3"/>
        <v>9</v>
      </c>
      <c r="N27" s="175"/>
      <c r="O27" s="200"/>
    </row>
    <row r="28" spans="1:15" ht="13.2">
      <c r="A28" s="201" t="s">
        <v>166</v>
      </c>
      <c r="B28" s="180" t="s">
        <v>195</v>
      </c>
      <c r="C28" s="151">
        <v>15</v>
      </c>
      <c r="D28" s="172" t="s">
        <v>168</v>
      </c>
      <c r="E28" s="173" t="s">
        <v>169</v>
      </c>
      <c r="F28" s="174">
        <v>14</v>
      </c>
      <c r="G28" s="174">
        <v>0</v>
      </c>
      <c r="H28" s="174">
        <v>0</v>
      </c>
      <c r="I28" s="174">
        <v>0</v>
      </c>
      <c r="J28" s="174">
        <f t="shared" si="2"/>
        <v>14</v>
      </c>
      <c r="K28" s="174"/>
      <c r="L28" s="174">
        <v>3401220</v>
      </c>
      <c r="M28" s="174">
        <f t="shared" si="3"/>
        <v>210</v>
      </c>
      <c r="N28" s="175"/>
      <c r="O28" s="200"/>
    </row>
    <row r="29" spans="1:15" ht="26.4">
      <c r="A29" s="201" t="s">
        <v>196</v>
      </c>
      <c r="B29" s="180" t="s">
        <v>197</v>
      </c>
      <c r="C29" s="151">
        <v>3</v>
      </c>
      <c r="D29" s="172" t="s">
        <v>168</v>
      </c>
      <c r="E29" s="173" t="s">
        <v>169</v>
      </c>
      <c r="F29" s="174">
        <v>5</v>
      </c>
      <c r="G29" s="174">
        <v>0</v>
      </c>
      <c r="H29" s="174">
        <v>0</v>
      </c>
      <c r="I29" s="174">
        <v>0</v>
      </c>
      <c r="J29" s="174">
        <f t="shared" si="2"/>
        <v>5</v>
      </c>
      <c r="K29" s="174" t="s">
        <v>140</v>
      </c>
      <c r="L29" s="174">
        <v>3401220</v>
      </c>
      <c r="M29" s="174">
        <f t="shared" si="3"/>
        <v>15</v>
      </c>
      <c r="N29" s="175"/>
      <c r="O29" s="200"/>
    </row>
    <row r="30" spans="1:15" ht="13.2">
      <c r="A30" s="201" t="s">
        <v>166</v>
      </c>
      <c r="B30" s="180" t="s">
        <v>198</v>
      </c>
      <c r="C30" s="151">
        <v>15</v>
      </c>
      <c r="D30" s="172" t="s">
        <v>168</v>
      </c>
      <c r="E30" s="173" t="s">
        <v>169</v>
      </c>
      <c r="F30" s="174">
        <v>14</v>
      </c>
      <c r="G30" s="174">
        <v>0</v>
      </c>
      <c r="H30" s="174">
        <v>0</v>
      </c>
      <c r="I30" s="174">
        <v>0</v>
      </c>
      <c r="J30" s="174">
        <f t="shared" si="2"/>
        <v>14</v>
      </c>
      <c r="K30" s="174"/>
      <c r="L30" s="174">
        <v>3401220</v>
      </c>
      <c r="M30" s="174">
        <f t="shared" si="3"/>
        <v>210</v>
      </c>
      <c r="N30" s="175"/>
      <c r="O30" s="200"/>
    </row>
    <row r="31" spans="1:15" ht="26.4">
      <c r="A31" s="199" t="s">
        <v>199</v>
      </c>
      <c r="B31" s="180" t="s">
        <v>200</v>
      </c>
      <c r="C31" s="151">
        <v>3</v>
      </c>
      <c r="D31" s="172" t="s">
        <v>168</v>
      </c>
      <c r="E31" s="173" t="s">
        <v>169</v>
      </c>
      <c r="F31" s="174">
        <v>4</v>
      </c>
      <c r="G31" s="174">
        <v>0</v>
      </c>
      <c r="H31" s="174">
        <v>0</v>
      </c>
      <c r="I31" s="174">
        <v>0</v>
      </c>
      <c r="J31" s="174">
        <f>SUM(F31)</f>
        <v>4</v>
      </c>
      <c r="K31" s="174" t="s">
        <v>172</v>
      </c>
      <c r="L31" s="174">
        <v>3401220</v>
      </c>
      <c r="M31" s="174">
        <f>F31*C31</f>
        <v>12</v>
      </c>
      <c r="N31" s="175"/>
      <c r="O31" s="200"/>
    </row>
    <row r="32" spans="1:15" ht="13.2">
      <c r="A32" s="201" t="s">
        <v>166</v>
      </c>
      <c r="B32" s="180" t="s">
        <v>201</v>
      </c>
      <c r="C32" s="151">
        <v>15</v>
      </c>
      <c r="D32" s="172" t="s">
        <v>168</v>
      </c>
      <c r="E32" s="173" t="s">
        <v>169</v>
      </c>
      <c r="F32" s="174">
        <v>14</v>
      </c>
      <c r="G32" s="174">
        <v>0</v>
      </c>
      <c r="H32" s="174">
        <v>0</v>
      </c>
      <c r="I32" s="174">
        <v>0</v>
      </c>
      <c r="J32" s="174">
        <f>F32+G32+H32+I32</f>
        <v>14</v>
      </c>
      <c r="K32" s="174"/>
      <c r="L32" s="174">
        <v>3401220</v>
      </c>
      <c r="M32" s="174">
        <f>J32*C32</f>
        <v>210</v>
      </c>
      <c r="N32" s="175"/>
      <c r="O32" s="200"/>
    </row>
    <row r="33" spans="1:15" ht="13.2">
      <c r="A33" s="201" t="s">
        <v>166</v>
      </c>
      <c r="B33" s="180" t="s">
        <v>202</v>
      </c>
      <c r="C33" s="151">
        <v>15</v>
      </c>
      <c r="D33" s="172" t="s">
        <v>168</v>
      </c>
      <c r="E33" s="173" t="s">
        <v>169</v>
      </c>
      <c r="F33" s="174">
        <v>14</v>
      </c>
      <c r="G33" s="174">
        <v>0</v>
      </c>
      <c r="H33" s="174">
        <v>0</v>
      </c>
      <c r="I33" s="174">
        <v>0</v>
      </c>
      <c r="J33" s="174">
        <f>F33+G33+H33+I33</f>
        <v>14</v>
      </c>
      <c r="K33" s="174"/>
      <c r="L33" s="174">
        <v>3401220</v>
      </c>
      <c r="M33" s="174">
        <f>J33*C33</f>
        <v>210</v>
      </c>
      <c r="N33" s="175"/>
      <c r="O33" s="200"/>
    </row>
    <row r="34" spans="1:15" ht="13.2">
      <c r="A34" s="201" t="s">
        <v>166</v>
      </c>
      <c r="B34" s="151" t="s">
        <v>185</v>
      </c>
      <c r="C34" s="151">
        <v>15</v>
      </c>
      <c r="D34" s="172" t="s">
        <v>168</v>
      </c>
      <c r="E34" s="173" t="s">
        <v>169</v>
      </c>
      <c r="F34" s="174">
        <v>14</v>
      </c>
      <c r="G34" s="174">
        <v>0</v>
      </c>
      <c r="H34" s="174">
        <v>0</v>
      </c>
      <c r="I34" s="174">
        <v>0</v>
      </c>
      <c r="J34" s="174">
        <f>F34+G34+H34+I34</f>
        <v>14</v>
      </c>
      <c r="K34" s="174"/>
      <c r="L34" s="174">
        <v>3401220</v>
      </c>
      <c r="M34" s="174">
        <f>J34*C34</f>
        <v>210</v>
      </c>
      <c r="N34" s="175"/>
      <c r="O34" s="200"/>
    </row>
    <row r="35" spans="1:15" ht="26.4">
      <c r="A35" s="199" t="s">
        <v>203</v>
      </c>
      <c r="B35" s="180" t="s">
        <v>204</v>
      </c>
      <c r="C35" s="151">
        <v>3</v>
      </c>
      <c r="D35" s="181" t="s">
        <v>168</v>
      </c>
      <c r="E35" s="173" t="s">
        <v>169</v>
      </c>
      <c r="F35" s="174">
        <v>4</v>
      </c>
      <c r="G35" s="174">
        <v>0</v>
      </c>
      <c r="H35" s="174">
        <v>0</v>
      </c>
      <c r="I35" s="174">
        <v>0</v>
      </c>
      <c r="J35" s="174">
        <f>SUM(F35)</f>
        <v>4</v>
      </c>
      <c r="K35" s="174" t="s">
        <v>172</v>
      </c>
      <c r="L35" s="174">
        <v>3401220</v>
      </c>
      <c r="M35" s="174">
        <f>J35*C35</f>
        <v>12</v>
      </c>
      <c r="N35" s="175"/>
      <c r="O35" s="200"/>
    </row>
    <row r="36" spans="1:15" ht="26.4">
      <c r="A36" s="201" t="s">
        <v>205</v>
      </c>
      <c r="B36" s="180" t="s">
        <v>206</v>
      </c>
      <c r="C36" s="151">
        <v>3</v>
      </c>
      <c r="D36" s="172" t="s">
        <v>168</v>
      </c>
      <c r="E36" s="173" t="s">
        <v>169</v>
      </c>
      <c r="F36" s="174">
        <v>6</v>
      </c>
      <c r="G36" s="174">
        <v>0</v>
      </c>
      <c r="H36" s="174">
        <v>0</v>
      </c>
      <c r="I36" s="174">
        <v>0</v>
      </c>
      <c r="J36" s="174">
        <f>F36+G36+H36+I36</f>
        <v>6</v>
      </c>
      <c r="K36" s="174" t="s">
        <v>85</v>
      </c>
      <c r="L36" s="174">
        <v>3401220</v>
      </c>
      <c r="M36" s="174">
        <f>J36*C36</f>
        <v>18</v>
      </c>
      <c r="N36" s="175"/>
      <c r="O36" s="200"/>
    </row>
    <row r="37" spans="1:15" ht="13.2">
      <c r="A37" s="204" t="s">
        <v>50</v>
      </c>
      <c r="B37" s="205"/>
      <c r="C37" s="206"/>
      <c r="D37" s="206" t="s">
        <v>64</v>
      </c>
      <c r="E37" s="206"/>
      <c r="F37" s="206"/>
      <c r="G37" s="206"/>
      <c r="H37" s="206"/>
      <c r="I37" s="206"/>
      <c r="J37" s="206"/>
      <c r="K37" s="206"/>
      <c r="L37" s="206"/>
      <c r="M37" s="206"/>
      <c r="N37" s="207"/>
      <c r="O37" s="208"/>
    </row>
    <row r="38" spans="1:15" s="198" customFormat="1" ht="15.6">
      <c r="A38" s="435" t="s">
        <v>27</v>
      </c>
      <c r="B38" s="435"/>
      <c r="C38" s="435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35"/>
      <c r="O38" s="435"/>
    </row>
    <row r="39" spans="1:15" ht="13.2">
      <c r="A39" s="201" t="s">
        <v>166</v>
      </c>
      <c r="B39" s="151" t="s">
        <v>174</v>
      </c>
      <c r="C39" s="151">
        <v>15</v>
      </c>
      <c r="D39" s="172" t="s">
        <v>168</v>
      </c>
      <c r="E39" s="173" t="s">
        <v>169</v>
      </c>
      <c r="F39" s="174">
        <v>7</v>
      </c>
      <c r="G39" s="174">
        <v>0</v>
      </c>
      <c r="H39" s="174">
        <v>0</v>
      </c>
      <c r="I39" s="174">
        <v>0</v>
      </c>
      <c r="J39" s="174">
        <f t="shared" ref="J39:J46" si="4">F39+G39+H39+I39</f>
        <v>7</v>
      </c>
      <c r="K39" s="174"/>
      <c r="L39" s="174">
        <v>3401220</v>
      </c>
      <c r="M39" s="174">
        <f t="shared" ref="M39:M46" si="5">J39*C39</f>
        <v>105</v>
      </c>
      <c r="N39" s="175"/>
      <c r="O39" s="200"/>
    </row>
    <row r="40" spans="1:15" ht="13.2">
      <c r="A40" s="201" t="s">
        <v>166</v>
      </c>
      <c r="B40" s="182" t="s">
        <v>207</v>
      </c>
      <c r="C40" s="182">
        <v>15</v>
      </c>
      <c r="D40" s="172" t="s">
        <v>168</v>
      </c>
      <c r="E40" s="183" t="s">
        <v>169</v>
      </c>
      <c r="F40" s="184">
        <v>7</v>
      </c>
      <c r="G40" s="184">
        <v>0</v>
      </c>
      <c r="H40" s="184">
        <v>0</v>
      </c>
      <c r="I40" s="184">
        <v>0</v>
      </c>
      <c r="J40" s="174">
        <f t="shared" si="4"/>
        <v>7</v>
      </c>
      <c r="K40" s="184"/>
      <c r="L40" s="174">
        <v>3401220</v>
      </c>
      <c r="M40" s="174">
        <f t="shared" si="5"/>
        <v>105</v>
      </c>
      <c r="N40" s="175"/>
      <c r="O40" s="200"/>
    </row>
    <row r="41" spans="1:15" ht="13.2">
      <c r="A41" s="201" t="s">
        <v>166</v>
      </c>
      <c r="B41" s="151" t="s">
        <v>195</v>
      </c>
      <c r="C41" s="151">
        <v>15</v>
      </c>
      <c r="D41" s="172" t="s">
        <v>168</v>
      </c>
      <c r="E41" s="173" t="s">
        <v>169</v>
      </c>
      <c r="F41" s="174">
        <v>7</v>
      </c>
      <c r="G41" s="174">
        <v>0</v>
      </c>
      <c r="H41" s="174">
        <v>0</v>
      </c>
      <c r="I41" s="174">
        <v>0</v>
      </c>
      <c r="J41" s="174">
        <f t="shared" si="4"/>
        <v>7</v>
      </c>
      <c r="K41" s="174"/>
      <c r="L41" s="174">
        <v>3401220</v>
      </c>
      <c r="M41" s="174">
        <f t="shared" si="5"/>
        <v>105</v>
      </c>
      <c r="N41" s="175"/>
      <c r="O41" s="200"/>
    </row>
    <row r="42" spans="1:15" ht="26.4">
      <c r="A42" s="201" t="s">
        <v>208</v>
      </c>
      <c r="B42" s="151" t="s">
        <v>209</v>
      </c>
      <c r="C42" s="151">
        <v>5</v>
      </c>
      <c r="D42" s="172" t="s">
        <v>210</v>
      </c>
      <c r="E42" s="173" t="s">
        <v>169</v>
      </c>
      <c r="F42" s="174">
        <v>3</v>
      </c>
      <c r="G42" s="174">
        <v>0</v>
      </c>
      <c r="H42" s="174">
        <v>0</v>
      </c>
      <c r="I42" s="174">
        <v>0</v>
      </c>
      <c r="J42" s="174">
        <f t="shared" si="4"/>
        <v>3</v>
      </c>
      <c r="K42" s="174" t="s">
        <v>85</v>
      </c>
      <c r="L42" s="174">
        <v>3401220</v>
      </c>
      <c r="M42" s="174">
        <f t="shared" si="5"/>
        <v>15</v>
      </c>
      <c r="N42" s="175"/>
      <c r="O42" s="200"/>
    </row>
    <row r="43" spans="1:15" ht="13.2">
      <c r="A43" s="201" t="s">
        <v>166</v>
      </c>
      <c r="B43" s="151" t="s">
        <v>181</v>
      </c>
      <c r="C43" s="151">
        <v>15</v>
      </c>
      <c r="D43" s="172" t="s">
        <v>168</v>
      </c>
      <c r="E43" s="173" t="s">
        <v>169</v>
      </c>
      <c r="F43" s="174">
        <v>7</v>
      </c>
      <c r="G43" s="174">
        <v>0</v>
      </c>
      <c r="H43" s="174">
        <v>0</v>
      </c>
      <c r="I43" s="174">
        <v>0</v>
      </c>
      <c r="J43" s="174">
        <f t="shared" si="4"/>
        <v>7</v>
      </c>
      <c r="K43" s="174"/>
      <c r="L43" s="174">
        <v>3401220</v>
      </c>
      <c r="M43" s="174">
        <f t="shared" si="5"/>
        <v>105</v>
      </c>
      <c r="N43" s="175"/>
      <c r="O43" s="200"/>
    </row>
    <row r="44" spans="1:15" ht="13.2">
      <c r="A44" s="201" t="s">
        <v>166</v>
      </c>
      <c r="B44" s="151" t="s">
        <v>201</v>
      </c>
      <c r="C44" s="151">
        <v>15</v>
      </c>
      <c r="D44" s="172" t="s">
        <v>168</v>
      </c>
      <c r="E44" s="173" t="s">
        <v>169</v>
      </c>
      <c r="F44" s="174">
        <v>7</v>
      </c>
      <c r="G44" s="174">
        <v>0</v>
      </c>
      <c r="H44" s="174">
        <v>0</v>
      </c>
      <c r="I44" s="174">
        <v>0</v>
      </c>
      <c r="J44" s="174">
        <f t="shared" si="4"/>
        <v>7</v>
      </c>
      <c r="K44" s="174"/>
      <c r="L44" s="174">
        <v>3401220</v>
      </c>
      <c r="M44" s="174">
        <f t="shared" si="5"/>
        <v>105</v>
      </c>
      <c r="N44" s="175"/>
      <c r="O44" s="200"/>
    </row>
    <row r="45" spans="1:15" ht="26.4">
      <c r="A45" s="201" t="s">
        <v>211</v>
      </c>
      <c r="B45" s="151" t="s">
        <v>212</v>
      </c>
      <c r="C45" s="151">
        <v>5</v>
      </c>
      <c r="D45" s="172" t="s">
        <v>213</v>
      </c>
      <c r="E45" s="173" t="s">
        <v>169</v>
      </c>
      <c r="F45" s="174">
        <v>3</v>
      </c>
      <c r="G45" s="174">
        <v>0</v>
      </c>
      <c r="H45" s="174">
        <v>0</v>
      </c>
      <c r="I45" s="174">
        <v>0</v>
      </c>
      <c r="J45" s="174">
        <f t="shared" si="4"/>
        <v>3</v>
      </c>
      <c r="K45" s="174" t="s">
        <v>140</v>
      </c>
      <c r="L45" s="174">
        <v>3401220</v>
      </c>
      <c r="M45" s="174">
        <f t="shared" si="5"/>
        <v>15</v>
      </c>
      <c r="N45" s="175"/>
      <c r="O45" s="200"/>
    </row>
    <row r="46" spans="1:15" ht="26.4">
      <c r="A46" s="201" t="s">
        <v>214</v>
      </c>
      <c r="B46" s="151" t="s">
        <v>215</v>
      </c>
      <c r="C46" s="151">
        <v>5</v>
      </c>
      <c r="D46" s="172" t="s">
        <v>213</v>
      </c>
      <c r="E46" s="173" t="s">
        <v>169</v>
      </c>
      <c r="F46" s="174">
        <v>3</v>
      </c>
      <c r="G46" s="174">
        <v>0</v>
      </c>
      <c r="H46" s="174">
        <v>0</v>
      </c>
      <c r="I46" s="174">
        <v>0</v>
      </c>
      <c r="J46" s="174">
        <f t="shared" si="4"/>
        <v>3</v>
      </c>
      <c r="K46" s="174" t="s">
        <v>140</v>
      </c>
      <c r="L46" s="174">
        <v>3401220</v>
      </c>
      <c r="M46" s="174">
        <f t="shared" si="5"/>
        <v>15</v>
      </c>
      <c r="N46" s="175"/>
      <c r="O46" s="200"/>
    </row>
    <row r="47" spans="1:15" ht="13.2">
      <c r="A47" s="204" t="s">
        <v>28</v>
      </c>
      <c r="B47" s="205"/>
      <c r="C47" s="206"/>
      <c r="D47" s="206" t="s">
        <v>65</v>
      </c>
      <c r="E47" s="206"/>
      <c r="F47" s="206"/>
      <c r="G47" s="206"/>
      <c r="H47" s="206"/>
      <c r="I47" s="206"/>
      <c r="J47" s="206"/>
      <c r="K47" s="206"/>
      <c r="L47" s="206"/>
      <c r="M47" s="206"/>
      <c r="N47" s="207"/>
      <c r="O47" s="208"/>
    </row>
    <row r="48" spans="1:15" s="198" customFormat="1" ht="15.6">
      <c r="A48" s="435" t="s">
        <v>29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5"/>
    </row>
    <row r="49" spans="1:15" ht="13.2">
      <c r="A49" s="201" t="s">
        <v>173</v>
      </c>
      <c r="B49" s="151" t="s">
        <v>216</v>
      </c>
      <c r="C49" s="151">
        <v>15</v>
      </c>
      <c r="D49" s="172" t="s">
        <v>168</v>
      </c>
      <c r="E49" s="173" t="s">
        <v>169</v>
      </c>
      <c r="F49" s="174">
        <v>10</v>
      </c>
      <c r="G49" s="174">
        <v>0</v>
      </c>
      <c r="H49" s="174">
        <v>0</v>
      </c>
      <c r="I49" s="174">
        <v>0</v>
      </c>
      <c r="J49" s="174">
        <f>F49+G49+H49+I49</f>
        <v>10</v>
      </c>
      <c r="K49" s="174"/>
      <c r="L49" s="174">
        <v>3401220</v>
      </c>
      <c r="M49" s="174">
        <f t="shared" ref="M49:M58" si="6">J49*C49</f>
        <v>150</v>
      </c>
      <c r="N49" s="175"/>
      <c r="O49" s="200"/>
    </row>
    <row r="50" spans="1:15" ht="13.2">
      <c r="A50" s="201" t="s">
        <v>173</v>
      </c>
      <c r="B50" s="151" t="s">
        <v>174</v>
      </c>
      <c r="C50" s="151">
        <v>15</v>
      </c>
      <c r="D50" s="172" t="s">
        <v>168</v>
      </c>
      <c r="E50" s="173" t="s">
        <v>169</v>
      </c>
      <c r="F50" s="174">
        <v>10</v>
      </c>
      <c r="G50" s="174">
        <v>0</v>
      </c>
      <c r="H50" s="174">
        <v>0</v>
      </c>
      <c r="I50" s="174">
        <v>0</v>
      </c>
      <c r="J50" s="174">
        <f>F50+G50+H50+I50</f>
        <v>10</v>
      </c>
      <c r="K50" s="174"/>
      <c r="L50" s="174">
        <v>3401220</v>
      </c>
      <c r="M50" s="174">
        <f t="shared" si="6"/>
        <v>150</v>
      </c>
      <c r="N50" s="175"/>
      <c r="O50" s="200"/>
    </row>
    <row r="51" spans="1:15" ht="13.2">
      <c r="A51" s="201" t="s">
        <v>217</v>
      </c>
      <c r="B51" s="185" t="s">
        <v>207</v>
      </c>
      <c r="C51" s="151">
        <v>15</v>
      </c>
      <c r="D51" s="172" t="s">
        <v>168</v>
      </c>
      <c r="E51" s="173" t="s">
        <v>169</v>
      </c>
      <c r="F51" s="174">
        <v>10</v>
      </c>
      <c r="G51" s="174">
        <v>0</v>
      </c>
      <c r="H51" s="174">
        <v>0</v>
      </c>
      <c r="I51" s="174">
        <v>0</v>
      </c>
      <c r="J51" s="174">
        <f>F51+G51+H51+I51</f>
        <v>10</v>
      </c>
      <c r="K51" s="174"/>
      <c r="L51" s="174">
        <v>3401220</v>
      </c>
      <c r="M51" s="174">
        <f t="shared" si="6"/>
        <v>150</v>
      </c>
      <c r="N51" s="175"/>
      <c r="O51" s="200"/>
    </row>
    <row r="52" spans="1:15" ht="26.4">
      <c r="A52" s="201" t="s">
        <v>196</v>
      </c>
      <c r="B52" s="151" t="s">
        <v>218</v>
      </c>
      <c r="C52" s="151">
        <v>5</v>
      </c>
      <c r="D52" s="172" t="s">
        <v>219</v>
      </c>
      <c r="E52" s="173" t="s">
        <v>169</v>
      </c>
      <c r="F52" s="174">
        <v>4</v>
      </c>
      <c r="G52" s="174">
        <v>0</v>
      </c>
      <c r="H52" s="174">
        <v>0</v>
      </c>
      <c r="I52" s="174">
        <v>0</v>
      </c>
      <c r="J52" s="174">
        <f>F52+G52+H52+I52</f>
        <v>4</v>
      </c>
      <c r="K52" s="174" t="s">
        <v>220</v>
      </c>
      <c r="L52" s="174">
        <v>3401220</v>
      </c>
      <c r="M52" s="174">
        <f t="shared" si="6"/>
        <v>20</v>
      </c>
      <c r="N52" s="175"/>
      <c r="O52" s="200"/>
    </row>
    <row r="53" spans="1:15" ht="39.6">
      <c r="A53" s="201" t="s">
        <v>221</v>
      </c>
      <c r="B53" s="151" t="s">
        <v>222</v>
      </c>
      <c r="C53" s="151">
        <v>4</v>
      </c>
      <c r="D53" s="172" t="s">
        <v>210</v>
      </c>
      <c r="E53" s="173" t="s">
        <v>169</v>
      </c>
      <c r="F53" s="186">
        <v>4</v>
      </c>
      <c r="G53" s="187">
        <v>0</v>
      </c>
      <c r="H53" s="187">
        <v>0</v>
      </c>
      <c r="I53" s="187">
        <v>0</v>
      </c>
      <c r="J53" s="174">
        <f>F53</f>
        <v>4</v>
      </c>
      <c r="K53" s="186" t="s">
        <v>172</v>
      </c>
      <c r="L53" s="186">
        <v>3401220</v>
      </c>
      <c r="M53" s="174">
        <f t="shared" si="6"/>
        <v>16</v>
      </c>
      <c r="N53" s="175"/>
      <c r="O53" s="200"/>
    </row>
    <row r="54" spans="1:15" ht="26.4">
      <c r="A54" s="201" t="s">
        <v>223</v>
      </c>
      <c r="B54" s="151" t="s">
        <v>224</v>
      </c>
      <c r="C54" s="151">
        <v>5</v>
      </c>
      <c r="D54" s="172" t="s">
        <v>219</v>
      </c>
      <c r="E54" s="173" t="s">
        <v>169</v>
      </c>
      <c r="F54" s="174">
        <v>4</v>
      </c>
      <c r="G54" s="174">
        <v>0</v>
      </c>
      <c r="H54" s="174">
        <v>0</v>
      </c>
      <c r="I54" s="174">
        <v>0</v>
      </c>
      <c r="J54" s="174">
        <f>F54+G54+H54+I54</f>
        <v>4</v>
      </c>
      <c r="K54" s="174" t="s">
        <v>140</v>
      </c>
      <c r="L54" s="174">
        <v>3401220</v>
      </c>
      <c r="M54" s="174">
        <f t="shared" si="6"/>
        <v>20</v>
      </c>
      <c r="N54" s="175"/>
      <c r="O54" s="200"/>
    </row>
    <row r="55" spans="1:15" ht="13.2">
      <c r="A55" s="201" t="s">
        <v>173</v>
      </c>
      <c r="B55" s="176" t="s">
        <v>195</v>
      </c>
      <c r="C55" s="176">
        <v>15</v>
      </c>
      <c r="D55" s="177" t="s">
        <v>168</v>
      </c>
      <c r="E55" s="178" t="s">
        <v>169</v>
      </c>
      <c r="F55" s="179">
        <v>10</v>
      </c>
      <c r="G55" s="179">
        <v>0</v>
      </c>
      <c r="H55" s="179">
        <v>0</v>
      </c>
      <c r="I55" s="179">
        <v>0</v>
      </c>
      <c r="J55" s="174">
        <f>F55+G55+H55+I55</f>
        <v>10</v>
      </c>
      <c r="K55" s="179"/>
      <c r="L55" s="174">
        <v>3401220</v>
      </c>
      <c r="M55" s="174">
        <f t="shared" si="6"/>
        <v>150</v>
      </c>
      <c r="N55" s="175"/>
      <c r="O55" s="200"/>
    </row>
    <row r="56" spans="1:15" ht="26.4">
      <c r="A56" s="201" t="s">
        <v>208</v>
      </c>
      <c r="B56" s="151" t="s">
        <v>225</v>
      </c>
      <c r="C56" s="151">
        <v>5</v>
      </c>
      <c r="D56" s="172" t="s">
        <v>219</v>
      </c>
      <c r="E56" s="173" t="s">
        <v>169</v>
      </c>
      <c r="F56" s="174">
        <v>4</v>
      </c>
      <c r="G56" s="174">
        <v>0</v>
      </c>
      <c r="H56" s="174">
        <v>0</v>
      </c>
      <c r="I56" s="174">
        <v>0</v>
      </c>
      <c r="J56" s="174">
        <f>F56+G56+H56+I56</f>
        <v>4</v>
      </c>
      <c r="K56" s="174" t="s">
        <v>172</v>
      </c>
      <c r="L56" s="174">
        <v>3401220</v>
      </c>
      <c r="M56" s="174">
        <f t="shared" si="6"/>
        <v>20</v>
      </c>
      <c r="N56" s="175"/>
      <c r="O56" s="200"/>
    </row>
    <row r="57" spans="1:15" ht="13.2">
      <c r="A57" s="201" t="s">
        <v>173</v>
      </c>
      <c r="B57" s="180" t="s">
        <v>181</v>
      </c>
      <c r="C57" s="151">
        <v>15</v>
      </c>
      <c r="D57" s="172" t="s">
        <v>168</v>
      </c>
      <c r="E57" s="173" t="s">
        <v>169</v>
      </c>
      <c r="F57" s="174">
        <v>10</v>
      </c>
      <c r="G57" s="174">
        <v>0</v>
      </c>
      <c r="H57" s="174">
        <v>0</v>
      </c>
      <c r="I57" s="174">
        <v>0</v>
      </c>
      <c r="J57" s="174">
        <f>F57+G57+H57+I57</f>
        <v>10</v>
      </c>
      <c r="K57" s="174"/>
      <c r="L57" s="174">
        <v>3401220</v>
      </c>
      <c r="M57" s="174">
        <f t="shared" si="6"/>
        <v>150</v>
      </c>
      <c r="N57" s="175"/>
      <c r="O57" s="200"/>
    </row>
    <row r="58" spans="1:15" ht="13.2">
      <c r="A58" s="201" t="s">
        <v>173</v>
      </c>
      <c r="B58" s="151" t="s">
        <v>185</v>
      </c>
      <c r="C58" s="151">
        <v>15</v>
      </c>
      <c r="D58" s="172" t="s">
        <v>168</v>
      </c>
      <c r="E58" s="173" t="s">
        <v>169</v>
      </c>
      <c r="F58" s="174">
        <v>10</v>
      </c>
      <c r="G58" s="174">
        <v>0</v>
      </c>
      <c r="H58" s="174">
        <v>0</v>
      </c>
      <c r="I58" s="174">
        <v>0</v>
      </c>
      <c r="J58" s="174">
        <f>F58+G58+H58+I58</f>
        <v>10</v>
      </c>
      <c r="K58" s="174"/>
      <c r="L58" s="174">
        <v>3401220</v>
      </c>
      <c r="M58" s="174">
        <f t="shared" si="6"/>
        <v>150</v>
      </c>
      <c r="N58" s="175"/>
      <c r="O58" s="200"/>
    </row>
    <row r="59" spans="1:15" ht="13.2">
      <c r="A59" s="204" t="s">
        <v>30</v>
      </c>
      <c r="B59" s="205"/>
      <c r="C59" s="206"/>
      <c r="D59" s="206" t="s">
        <v>226</v>
      </c>
      <c r="E59" s="206"/>
      <c r="F59" s="206"/>
      <c r="G59" s="206"/>
      <c r="H59" s="206"/>
      <c r="I59" s="206"/>
      <c r="J59" s="206"/>
      <c r="K59" s="206"/>
      <c r="L59" s="206"/>
      <c r="M59" s="206"/>
      <c r="N59" s="207"/>
      <c r="O59" s="208"/>
    </row>
    <row r="60" spans="1:15" s="198" customFormat="1" ht="15.6">
      <c r="A60" s="435" t="s">
        <v>36</v>
      </c>
      <c r="B60" s="435"/>
      <c r="C60" s="435"/>
      <c r="D60" s="435"/>
      <c r="E60" s="435"/>
      <c r="F60" s="435"/>
      <c r="G60" s="435"/>
      <c r="H60" s="435"/>
      <c r="I60" s="435"/>
      <c r="J60" s="435"/>
      <c r="K60" s="435"/>
      <c r="L60" s="435"/>
      <c r="M60" s="435"/>
      <c r="N60" s="435"/>
      <c r="O60" s="435"/>
    </row>
    <row r="61" spans="1:15" ht="13.2">
      <c r="A61" s="201" t="s">
        <v>173</v>
      </c>
      <c r="B61" s="151" t="s">
        <v>174</v>
      </c>
      <c r="C61" s="151">
        <v>15</v>
      </c>
      <c r="D61" s="172" t="s">
        <v>168</v>
      </c>
      <c r="E61" s="173" t="s">
        <v>169</v>
      </c>
      <c r="F61" s="174">
        <v>4</v>
      </c>
      <c r="G61" s="174">
        <v>0</v>
      </c>
      <c r="H61" s="174">
        <v>0</v>
      </c>
      <c r="I61" s="174">
        <v>0</v>
      </c>
      <c r="J61" s="174">
        <f t="shared" ref="J61:J67" si="7">F61+G61+H61+I61</f>
        <v>4</v>
      </c>
      <c r="K61" s="174"/>
      <c r="L61" s="174">
        <v>3401220</v>
      </c>
      <c r="M61" s="174">
        <f t="shared" ref="M61:M67" si="8">J61*C61</f>
        <v>60</v>
      </c>
      <c r="N61" s="175"/>
      <c r="O61" s="200"/>
    </row>
    <row r="62" spans="1:15" ht="26.4">
      <c r="A62" s="201" t="s">
        <v>227</v>
      </c>
      <c r="B62" s="151" t="s">
        <v>228</v>
      </c>
      <c r="C62" s="151">
        <v>4</v>
      </c>
      <c r="D62" s="172" t="s">
        <v>168</v>
      </c>
      <c r="E62" s="173" t="s">
        <v>169</v>
      </c>
      <c r="F62" s="174">
        <v>2</v>
      </c>
      <c r="G62" s="174">
        <v>0</v>
      </c>
      <c r="H62" s="174">
        <v>0</v>
      </c>
      <c r="I62" s="174">
        <v>0</v>
      </c>
      <c r="J62" s="174">
        <f t="shared" si="7"/>
        <v>2</v>
      </c>
      <c r="K62" s="174" t="s">
        <v>220</v>
      </c>
      <c r="L62" s="174">
        <v>3401220</v>
      </c>
      <c r="M62" s="174">
        <f t="shared" si="8"/>
        <v>8</v>
      </c>
      <c r="N62" s="175"/>
      <c r="O62" s="200"/>
    </row>
    <row r="63" spans="1:15" ht="26.4">
      <c r="A63" s="201" t="s">
        <v>229</v>
      </c>
      <c r="B63" s="151" t="s">
        <v>230</v>
      </c>
      <c r="C63" s="151">
        <v>4</v>
      </c>
      <c r="D63" s="172" t="s">
        <v>168</v>
      </c>
      <c r="E63" s="173" t="s">
        <v>169</v>
      </c>
      <c r="F63" s="174">
        <v>2</v>
      </c>
      <c r="G63" s="174">
        <v>0</v>
      </c>
      <c r="H63" s="174">
        <v>0</v>
      </c>
      <c r="I63" s="174">
        <v>0</v>
      </c>
      <c r="J63" s="174">
        <f t="shared" si="7"/>
        <v>2</v>
      </c>
      <c r="K63" s="174" t="s">
        <v>220</v>
      </c>
      <c r="L63" s="174">
        <v>3401220</v>
      </c>
      <c r="M63" s="174">
        <f t="shared" si="8"/>
        <v>8</v>
      </c>
      <c r="N63" s="175"/>
      <c r="O63" s="200"/>
    </row>
    <row r="64" spans="1:15" ht="26.4">
      <c r="A64" s="201" t="s">
        <v>231</v>
      </c>
      <c r="B64" s="151" t="s">
        <v>232</v>
      </c>
      <c r="C64" s="151">
        <v>4</v>
      </c>
      <c r="D64" s="172" t="s">
        <v>168</v>
      </c>
      <c r="E64" s="173" t="s">
        <v>169</v>
      </c>
      <c r="F64" s="174">
        <v>1</v>
      </c>
      <c r="G64" s="174">
        <v>0</v>
      </c>
      <c r="H64" s="174">
        <v>0</v>
      </c>
      <c r="I64" s="174">
        <v>0</v>
      </c>
      <c r="J64" s="174">
        <f t="shared" si="7"/>
        <v>1</v>
      </c>
      <c r="K64" s="174" t="s">
        <v>220</v>
      </c>
      <c r="L64" s="174">
        <v>3401220</v>
      </c>
      <c r="M64" s="174">
        <f t="shared" si="8"/>
        <v>4</v>
      </c>
      <c r="N64" s="175"/>
      <c r="O64" s="200"/>
    </row>
    <row r="65" spans="1:15" ht="13.2">
      <c r="A65" s="201" t="s">
        <v>233</v>
      </c>
      <c r="B65" s="151" t="s">
        <v>198</v>
      </c>
      <c r="C65" s="151">
        <v>15</v>
      </c>
      <c r="D65" s="172" t="s">
        <v>168</v>
      </c>
      <c r="E65" s="173" t="s">
        <v>169</v>
      </c>
      <c r="F65" s="174">
        <v>4</v>
      </c>
      <c r="G65" s="174">
        <v>0</v>
      </c>
      <c r="H65" s="174">
        <v>0</v>
      </c>
      <c r="I65" s="174">
        <v>0</v>
      </c>
      <c r="J65" s="174">
        <f t="shared" si="7"/>
        <v>4</v>
      </c>
      <c r="K65" s="174"/>
      <c r="L65" s="174">
        <v>3401220</v>
      </c>
      <c r="M65" s="174">
        <f t="shared" si="8"/>
        <v>60</v>
      </c>
      <c r="N65" s="175"/>
      <c r="O65" s="200"/>
    </row>
    <row r="66" spans="1:15" ht="26.4">
      <c r="A66" s="201" t="s">
        <v>234</v>
      </c>
      <c r="B66" s="151" t="s">
        <v>235</v>
      </c>
      <c r="C66" s="151">
        <v>4</v>
      </c>
      <c r="D66" s="172" t="s">
        <v>168</v>
      </c>
      <c r="E66" s="173" t="s">
        <v>169</v>
      </c>
      <c r="F66" s="174">
        <v>2</v>
      </c>
      <c r="G66" s="174">
        <v>0</v>
      </c>
      <c r="H66" s="174">
        <v>0</v>
      </c>
      <c r="I66" s="174">
        <v>0</v>
      </c>
      <c r="J66" s="174">
        <f t="shared" si="7"/>
        <v>2</v>
      </c>
      <c r="K66" s="174" t="s">
        <v>172</v>
      </c>
      <c r="L66" s="174">
        <v>3401220</v>
      </c>
      <c r="M66" s="174">
        <f t="shared" si="8"/>
        <v>8</v>
      </c>
      <c r="N66" s="175"/>
      <c r="O66" s="200"/>
    </row>
    <row r="67" spans="1:15" ht="13.2">
      <c r="A67" s="209" t="s">
        <v>173</v>
      </c>
      <c r="B67" s="182" t="s">
        <v>185</v>
      </c>
      <c r="C67" s="182">
        <v>15</v>
      </c>
      <c r="D67" s="188" t="s">
        <v>168</v>
      </c>
      <c r="E67" s="183" t="s">
        <v>169</v>
      </c>
      <c r="F67" s="184">
        <v>4</v>
      </c>
      <c r="G67" s="184">
        <v>0</v>
      </c>
      <c r="H67" s="184">
        <v>0</v>
      </c>
      <c r="I67" s="184">
        <v>0</v>
      </c>
      <c r="J67" s="184">
        <f t="shared" si="7"/>
        <v>4</v>
      </c>
      <c r="K67" s="184"/>
      <c r="L67" s="184">
        <v>3401220</v>
      </c>
      <c r="M67" s="184">
        <f t="shared" si="8"/>
        <v>60</v>
      </c>
      <c r="N67" s="175"/>
      <c r="O67" s="210"/>
    </row>
    <row r="68" spans="1:15" ht="13.2">
      <c r="A68" s="204" t="s">
        <v>51</v>
      </c>
      <c r="B68" s="205"/>
      <c r="C68" s="206"/>
      <c r="D68" s="436" t="s">
        <v>59</v>
      </c>
      <c r="E68" s="436"/>
      <c r="F68" s="206"/>
      <c r="G68" s="206"/>
      <c r="H68" s="206"/>
      <c r="I68" s="206"/>
      <c r="J68" s="206"/>
      <c r="K68" s="206"/>
      <c r="L68" s="206"/>
      <c r="M68" s="206"/>
      <c r="N68" s="207"/>
      <c r="O68" s="208"/>
    </row>
    <row r="69" spans="1:15" s="198" customFormat="1" ht="15.6">
      <c r="A69" s="435" t="s">
        <v>31</v>
      </c>
      <c r="B69" s="435"/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</row>
    <row r="70" spans="1:15" ht="13.2">
      <c r="A70" s="201" t="s">
        <v>173</v>
      </c>
      <c r="B70" s="151" t="s">
        <v>167</v>
      </c>
      <c r="C70" s="151">
        <v>15</v>
      </c>
      <c r="D70" s="172" t="s">
        <v>168</v>
      </c>
      <c r="E70" s="173" t="s">
        <v>169</v>
      </c>
      <c r="F70" s="174">
        <v>5</v>
      </c>
      <c r="G70" s="174">
        <v>0</v>
      </c>
      <c r="H70" s="174">
        <v>0</v>
      </c>
      <c r="I70" s="174">
        <v>0</v>
      </c>
      <c r="J70" s="174">
        <f>F70+G70+H70+I70</f>
        <v>5</v>
      </c>
      <c r="K70" s="174"/>
      <c r="L70" s="174">
        <v>3401220</v>
      </c>
      <c r="M70" s="174">
        <f>J70*C70</f>
        <v>75</v>
      </c>
      <c r="N70" s="175"/>
      <c r="O70" s="200"/>
    </row>
    <row r="71" spans="1:15" ht="26.4">
      <c r="A71" s="201" t="s">
        <v>236</v>
      </c>
      <c r="B71" s="185" t="s">
        <v>237</v>
      </c>
      <c r="C71" s="151">
        <v>2</v>
      </c>
      <c r="D71" s="177" t="s">
        <v>168</v>
      </c>
      <c r="E71" s="173" t="s">
        <v>169</v>
      </c>
      <c r="F71" s="174">
        <v>2</v>
      </c>
      <c r="G71" s="174">
        <v>0</v>
      </c>
      <c r="H71" s="174">
        <v>0</v>
      </c>
      <c r="I71" s="174">
        <v>0</v>
      </c>
      <c r="J71" s="174">
        <v>2</v>
      </c>
      <c r="K71" s="174" t="s">
        <v>172</v>
      </c>
      <c r="L71" s="174">
        <v>3401220</v>
      </c>
      <c r="M71" s="174">
        <f>J71*C71</f>
        <v>4</v>
      </c>
      <c r="N71" s="175"/>
      <c r="O71" s="200"/>
    </row>
    <row r="72" spans="1:15" ht="26.4">
      <c r="A72" s="201" t="s">
        <v>238</v>
      </c>
      <c r="B72" s="185" t="s">
        <v>239</v>
      </c>
      <c r="C72" s="151">
        <v>2</v>
      </c>
      <c r="D72" s="177" t="s">
        <v>168</v>
      </c>
      <c r="E72" s="173" t="s">
        <v>169</v>
      </c>
      <c r="F72" s="174">
        <v>3</v>
      </c>
      <c r="G72" s="174">
        <v>0</v>
      </c>
      <c r="H72" s="174">
        <v>0</v>
      </c>
      <c r="I72" s="174">
        <v>0</v>
      </c>
      <c r="J72" s="174">
        <f>F72+G72+H72+I72</f>
        <v>3</v>
      </c>
      <c r="K72" s="174" t="s">
        <v>140</v>
      </c>
      <c r="L72" s="174">
        <v>3401220</v>
      </c>
      <c r="M72" s="174">
        <f>J72*C72</f>
        <v>6</v>
      </c>
      <c r="N72" s="175"/>
      <c r="O72" s="200"/>
    </row>
    <row r="73" spans="1:15" ht="26.4">
      <c r="A73" s="201" t="s">
        <v>240</v>
      </c>
      <c r="B73" s="185" t="s">
        <v>241</v>
      </c>
      <c r="C73" s="151">
        <v>2</v>
      </c>
      <c r="D73" s="177" t="s">
        <v>168</v>
      </c>
      <c r="E73" s="173" t="s">
        <v>169</v>
      </c>
      <c r="F73" s="174">
        <v>3</v>
      </c>
      <c r="G73" s="174">
        <v>0</v>
      </c>
      <c r="H73" s="174">
        <v>0</v>
      </c>
      <c r="I73" s="174">
        <v>0</v>
      </c>
      <c r="J73" s="174">
        <f>SUM(F73)</f>
        <v>3</v>
      </c>
      <c r="K73" s="174" t="s">
        <v>172</v>
      </c>
      <c r="L73" s="174">
        <v>3401220</v>
      </c>
      <c r="M73" s="174">
        <f>F73*C73</f>
        <v>6</v>
      </c>
      <c r="N73" s="175"/>
      <c r="O73" s="200"/>
    </row>
    <row r="74" spans="1:15" ht="26.4">
      <c r="A74" s="201" t="s">
        <v>242</v>
      </c>
      <c r="B74" s="185" t="s">
        <v>243</v>
      </c>
      <c r="C74" s="151">
        <v>2</v>
      </c>
      <c r="D74" s="177" t="s">
        <v>168</v>
      </c>
      <c r="E74" s="173" t="s">
        <v>169</v>
      </c>
      <c r="F74" s="174">
        <v>2</v>
      </c>
      <c r="G74" s="174">
        <v>0</v>
      </c>
      <c r="H74" s="174">
        <v>0</v>
      </c>
      <c r="I74" s="174">
        <v>0</v>
      </c>
      <c r="J74" s="174">
        <v>2</v>
      </c>
      <c r="K74" s="174" t="s">
        <v>172</v>
      </c>
      <c r="L74" s="174">
        <v>3401220</v>
      </c>
      <c r="M74" s="174">
        <f>J74*C74</f>
        <v>4</v>
      </c>
      <c r="N74" s="175"/>
      <c r="O74" s="200"/>
    </row>
    <row r="75" spans="1:15" ht="26.4">
      <c r="A75" s="201" t="s">
        <v>244</v>
      </c>
      <c r="B75" s="151" t="s">
        <v>245</v>
      </c>
      <c r="C75" s="151">
        <v>3</v>
      </c>
      <c r="D75" s="177" t="s">
        <v>168</v>
      </c>
      <c r="E75" s="173" t="s">
        <v>169</v>
      </c>
      <c r="F75" s="174">
        <v>3</v>
      </c>
      <c r="G75" s="174">
        <v>0</v>
      </c>
      <c r="H75" s="174">
        <v>0</v>
      </c>
      <c r="I75" s="174">
        <v>0</v>
      </c>
      <c r="J75" s="174">
        <f>F75+G75+H75+I75</f>
        <v>3</v>
      </c>
      <c r="K75" s="174" t="s">
        <v>85</v>
      </c>
      <c r="L75" s="174">
        <v>3401220</v>
      </c>
      <c r="M75" s="174">
        <f>J75*C75</f>
        <v>9</v>
      </c>
      <c r="N75" s="175"/>
      <c r="O75" s="200"/>
    </row>
    <row r="76" spans="1:15" ht="13.2">
      <c r="A76" s="201" t="s">
        <v>173</v>
      </c>
      <c r="B76" s="151" t="s">
        <v>174</v>
      </c>
      <c r="C76" s="151">
        <v>15</v>
      </c>
      <c r="D76" s="172" t="s">
        <v>168</v>
      </c>
      <c r="E76" s="173" t="s">
        <v>169</v>
      </c>
      <c r="F76" s="174">
        <v>5</v>
      </c>
      <c r="G76" s="174">
        <v>0</v>
      </c>
      <c r="H76" s="174">
        <v>0</v>
      </c>
      <c r="I76" s="174">
        <v>0</v>
      </c>
      <c r="J76" s="174">
        <f>F76+G76+H76+I76</f>
        <v>5</v>
      </c>
      <c r="K76" s="174"/>
      <c r="L76" s="174">
        <v>3401220</v>
      </c>
      <c r="M76" s="174">
        <f>J76*C76</f>
        <v>75</v>
      </c>
      <c r="N76" s="175"/>
      <c r="O76" s="200"/>
    </row>
    <row r="77" spans="1:15" ht="39.6">
      <c r="A77" s="201" t="s">
        <v>246</v>
      </c>
      <c r="B77" s="151" t="s">
        <v>247</v>
      </c>
      <c r="C77" s="189">
        <v>2</v>
      </c>
      <c r="D77" s="172" t="s">
        <v>213</v>
      </c>
      <c r="E77" s="173" t="s">
        <v>169</v>
      </c>
      <c r="F77" s="174">
        <v>2</v>
      </c>
      <c r="G77" s="174">
        <v>0</v>
      </c>
      <c r="H77" s="174">
        <v>0</v>
      </c>
      <c r="I77" s="174">
        <v>0</v>
      </c>
      <c r="J77" s="174">
        <f>F77+G77+H77+I77</f>
        <v>2</v>
      </c>
      <c r="K77" s="174" t="s">
        <v>140</v>
      </c>
      <c r="L77" s="174">
        <v>3401220</v>
      </c>
      <c r="M77" s="174">
        <f>J77*C77</f>
        <v>4</v>
      </c>
      <c r="N77" s="175"/>
      <c r="O77" s="200"/>
    </row>
    <row r="78" spans="1:15" ht="13.2">
      <c r="A78" s="201" t="s">
        <v>173</v>
      </c>
      <c r="B78" s="151" t="s">
        <v>178</v>
      </c>
      <c r="C78" s="151">
        <v>15</v>
      </c>
      <c r="D78" s="172" t="s">
        <v>168</v>
      </c>
      <c r="E78" s="173" t="s">
        <v>169</v>
      </c>
      <c r="F78" s="174">
        <v>5</v>
      </c>
      <c r="G78" s="174">
        <v>0</v>
      </c>
      <c r="H78" s="174">
        <v>0</v>
      </c>
      <c r="I78" s="174">
        <v>0</v>
      </c>
      <c r="J78" s="174">
        <f>F78+G78+H78+I78</f>
        <v>5</v>
      </c>
      <c r="K78" s="174"/>
      <c r="L78" s="174">
        <v>3401220</v>
      </c>
      <c r="M78" s="174">
        <f>J78*C78</f>
        <v>75</v>
      </c>
      <c r="N78" s="175"/>
      <c r="O78" s="200"/>
    </row>
    <row r="79" spans="1:15" ht="26.4">
      <c r="A79" s="201" t="s">
        <v>248</v>
      </c>
      <c r="B79" s="185" t="s">
        <v>249</v>
      </c>
      <c r="C79" s="151">
        <v>2</v>
      </c>
      <c r="D79" s="172" t="s">
        <v>250</v>
      </c>
      <c r="E79" s="173" t="s">
        <v>169</v>
      </c>
      <c r="F79" s="174">
        <v>2</v>
      </c>
      <c r="G79" s="174">
        <v>0</v>
      </c>
      <c r="H79" s="174">
        <v>0</v>
      </c>
      <c r="I79" s="174">
        <v>0</v>
      </c>
      <c r="J79" s="174">
        <f>SUM(F79)</f>
        <v>2</v>
      </c>
      <c r="K79" s="174" t="s">
        <v>172</v>
      </c>
      <c r="L79" s="174">
        <v>3401220</v>
      </c>
      <c r="M79" s="174">
        <f>F79*C79</f>
        <v>4</v>
      </c>
      <c r="N79" s="190"/>
      <c r="O79" s="200"/>
    </row>
    <row r="80" spans="1:15" ht="26.4">
      <c r="A80" s="201" t="s">
        <v>251</v>
      </c>
      <c r="B80" s="185" t="s">
        <v>252</v>
      </c>
      <c r="C80" s="151">
        <v>3</v>
      </c>
      <c r="D80" s="172" t="s">
        <v>213</v>
      </c>
      <c r="E80" s="173" t="s">
        <v>169</v>
      </c>
      <c r="F80" s="174">
        <v>3</v>
      </c>
      <c r="G80" s="174">
        <v>0</v>
      </c>
      <c r="H80" s="174">
        <v>0</v>
      </c>
      <c r="I80" s="174">
        <v>0</v>
      </c>
      <c r="J80" s="174">
        <f>F80+G80+H80+I80</f>
        <v>3</v>
      </c>
      <c r="K80" s="174" t="s">
        <v>140</v>
      </c>
      <c r="L80" s="174">
        <v>3401220</v>
      </c>
      <c r="M80" s="174">
        <f>J80*C80</f>
        <v>9</v>
      </c>
      <c r="N80" s="190"/>
      <c r="O80" s="200"/>
    </row>
    <row r="81" spans="1:15" ht="26.4">
      <c r="A81" s="201" t="s">
        <v>253</v>
      </c>
      <c r="B81" s="151" t="s">
        <v>130</v>
      </c>
      <c r="C81" s="151">
        <v>2</v>
      </c>
      <c r="D81" s="177" t="s">
        <v>254</v>
      </c>
      <c r="E81" s="173" t="s">
        <v>169</v>
      </c>
      <c r="F81" s="174">
        <v>2</v>
      </c>
      <c r="G81" s="174">
        <v>0</v>
      </c>
      <c r="H81" s="174">
        <v>0</v>
      </c>
      <c r="I81" s="174">
        <v>0</v>
      </c>
      <c r="J81" s="174">
        <f>F81+G81+H81+I81</f>
        <v>2</v>
      </c>
      <c r="K81" s="174" t="s">
        <v>140</v>
      </c>
      <c r="L81" s="174">
        <v>3401220</v>
      </c>
      <c r="M81" s="174">
        <f>J81*C81</f>
        <v>4</v>
      </c>
      <c r="N81" s="175"/>
      <c r="O81" s="200"/>
    </row>
    <row r="82" spans="1:15" ht="26.4">
      <c r="A82" s="201" t="s">
        <v>133</v>
      </c>
      <c r="B82" s="185" t="s">
        <v>255</v>
      </c>
      <c r="C82" s="151">
        <v>3</v>
      </c>
      <c r="D82" s="177" t="s">
        <v>256</v>
      </c>
      <c r="E82" s="173" t="s">
        <v>169</v>
      </c>
      <c r="F82" s="174">
        <v>2</v>
      </c>
      <c r="G82" s="174">
        <v>0</v>
      </c>
      <c r="H82" s="174">
        <v>0</v>
      </c>
      <c r="I82" s="174">
        <v>0</v>
      </c>
      <c r="J82" s="174">
        <f>F82</f>
        <v>2</v>
      </c>
      <c r="K82" s="174" t="s">
        <v>140</v>
      </c>
      <c r="L82" s="174">
        <v>3401220</v>
      </c>
      <c r="M82" s="174">
        <f>F82*C82</f>
        <v>6</v>
      </c>
      <c r="N82" s="190"/>
      <c r="O82" s="200"/>
    </row>
    <row r="83" spans="1:15" ht="26.4">
      <c r="A83" s="201" t="s">
        <v>257</v>
      </c>
      <c r="B83" s="151" t="s">
        <v>195</v>
      </c>
      <c r="C83" s="151">
        <v>2</v>
      </c>
      <c r="D83" s="177" t="s">
        <v>258</v>
      </c>
      <c r="E83" s="173" t="s">
        <v>169</v>
      </c>
      <c r="F83" s="174">
        <v>3</v>
      </c>
      <c r="G83" s="174">
        <v>0</v>
      </c>
      <c r="H83" s="174">
        <v>0</v>
      </c>
      <c r="I83" s="174">
        <v>0</v>
      </c>
      <c r="J83" s="174">
        <f>F83</f>
        <v>3</v>
      </c>
      <c r="K83" s="174" t="s">
        <v>172</v>
      </c>
      <c r="L83" s="174">
        <v>3401220</v>
      </c>
      <c r="M83" s="174">
        <f>F83*C83</f>
        <v>6</v>
      </c>
      <c r="N83" s="175"/>
      <c r="O83" s="200"/>
    </row>
    <row r="84" spans="1:15" ht="26.4">
      <c r="A84" s="201" t="s">
        <v>259</v>
      </c>
      <c r="B84" s="151" t="s">
        <v>137</v>
      </c>
      <c r="C84" s="151">
        <v>3</v>
      </c>
      <c r="D84" s="177" t="s">
        <v>168</v>
      </c>
      <c r="E84" s="173" t="s">
        <v>169</v>
      </c>
      <c r="F84" s="174">
        <v>2</v>
      </c>
      <c r="G84" s="174">
        <v>0</v>
      </c>
      <c r="H84" s="174">
        <v>0</v>
      </c>
      <c r="I84" s="174">
        <v>0</v>
      </c>
      <c r="J84" s="174">
        <f>F84</f>
        <v>2</v>
      </c>
      <c r="K84" s="174" t="s">
        <v>140</v>
      </c>
      <c r="L84" s="174">
        <v>3401220</v>
      </c>
      <c r="M84" s="174">
        <f>J84*C84</f>
        <v>6</v>
      </c>
      <c r="N84" s="175"/>
      <c r="O84" s="200"/>
    </row>
    <row r="85" spans="1:15" ht="26.4">
      <c r="A85" s="201" t="s">
        <v>260</v>
      </c>
      <c r="B85" s="151" t="s">
        <v>139</v>
      </c>
      <c r="C85" s="151">
        <v>3</v>
      </c>
      <c r="D85" s="177" t="s">
        <v>168</v>
      </c>
      <c r="E85" s="173" t="s">
        <v>169</v>
      </c>
      <c r="F85" s="174">
        <v>3</v>
      </c>
      <c r="G85" s="174">
        <v>0</v>
      </c>
      <c r="H85" s="174">
        <v>0</v>
      </c>
      <c r="I85" s="174">
        <v>0</v>
      </c>
      <c r="J85" s="174">
        <f>F85+G85+H85+I85</f>
        <v>3</v>
      </c>
      <c r="K85" s="174" t="s">
        <v>140</v>
      </c>
      <c r="L85" s="174">
        <v>3401220</v>
      </c>
      <c r="M85" s="174">
        <f>J85*C85</f>
        <v>9</v>
      </c>
      <c r="N85" s="175"/>
      <c r="O85" s="200"/>
    </row>
    <row r="86" spans="1:15" ht="13.2">
      <c r="A86" s="201" t="s">
        <v>196</v>
      </c>
      <c r="B86" s="185" t="s">
        <v>181</v>
      </c>
      <c r="C86" s="151">
        <v>3</v>
      </c>
      <c r="D86" s="172" t="s">
        <v>168</v>
      </c>
      <c r="E86" s="173" t="s">
        <v>169</v>
      </c>
      <c r="F86" s="174">
        <v>3</v>
      </c>
      <c r="G86" s="174">
        <v>0</v>
      </c>
      <c r="H86" s="174">
        <v>0</v>
      </c>
      <c r="I86" s="174">
        <v>0</v>
      </c>
      <c r="J86" s="174">
        <f>SUM(F86)</f>
        <v>3</v>
      </c>
      <c r="K86" s="174" t="s">
        <v>172</v>
      </c>
      <c r="L86" s="174">
        <v>3401220</v>
      </c>
      <c r="M86" s="174">
        <f>F86*C86</f>
        <v>9</v>
      </c>
      <c r="N86" s="190"/>
      <c r="O86" s="200"/>
    </row>
    <row r="87" spans="1:15" ht="13.2">
      <c r="A87" s="201" t="s">
        <v>173</v>
      </c>
      <c r="B87" s="151" t="s">
        <v>261</v>
      </c>
      <c r="C87" s="151">
        <v>15</v>
      </c>
      <c r="D87" s="172" t="s">
        <v>168</v>
      </c>
      <c r="E87" s="173" t="s">
        <v>169</v>
      </c>
      <c r="F87" s="174">
        <v>5</v>
      </c>
      <c r="G87" s="174">
        <v>0</v>
      </c>
      <c r="H87" s="174">
        <v>0</v>
      </c>
      <c r="I87" s="174">
        <v>0</v>
      </c>
      <c r="J87" s="174">
        <f>F87+G87+H87+I87</f>
        <v>5</v>
      </c>
      <c r="K87" s="174"/>
      <c r="L87" s="174">
        <v>3401220</v>
      </c>
      <c r="M87" s="174">
        <f>J87*C87</f>
        <v>75</v>
      </c>
      <c r="N87" s="175"/>
      <c r="O87" s="200"/>
    </row>
    <row r="88" spans="1:15" ht="39.6">
      <c r="A88" s="201" t="s">
        <v>262</v>
      </c>
      <c r="B88" s="151" t="s">
        <v>263</v>
      </c>
      <c r="C88" s="151">
        <v>3</v>
      </c>
      <c r="D88" s="172" t="s">
        <v>264</v>
      </c>
      <c r="E88" s="173" t="s">
        <v>169</v>
      </c>
      <c r="F88" s="174">
        <v>2</v>
      </c>
      <c r="G88" s="174">
        <v>0</v>
      </c>
      <c r="H88" s="174">
        <v>0</v>
      </c>
      <c r="I88" s="174">
        <v>0</v>
      </c>
      <c r="J88" s="174">
        <f>F88+G88+H88+I88</f>
        <v>2</v>
      </c>
      <c r="K88" s="174" t="s">
        <v>140</v>
      </c>
      <c r="L88" s="174">
        <v>3401220</v>
      </c>
      <c r="M88" s="174">
        <f>J88*C88</f>
        <v>6</v>
      </c>
      <c r="N88" s="175"/>
      <c r="O88" s="200"/>
    </row>
    <row r="89" spans="1:15" ht="26.4">
      <c r="A89" s="201" t="s">
        <v>265</v>
      </c>
      <c r="B89" s="185" t="s">
        <v>266</v>
      </c>
      <c r="C89" s="151">
        <v>2</v>
      </c>
      <c r="D89" s="172" t="s">
        <v>168</v>
      </c>
      <c r="E89" s="173" t="s">
        <v>169</v>
      </c>
      <c r="F89" s="174">
        <v>2</v>
      </c>
      <c r="G89" s="174">
        <v>0</v>
      </c>
      <c r="H89" s="174">
        <v>0</v>
      </c>
      <c r="I89" s="174">
        <v>0</v>
      </c>
      <c r="J89" s="174">
        <f>SUM(F89)</f>
        <v>2</v>
      </c>
      <c r="K89" s="174" t="s">
        <v>172</v>
      </c>
      <c r="L89" s="174">
        <v>3401220</v>
      </c>
      <c r="M89" s="174">
        <f>F89*C89</f>
        <v>4</v>
      </c>
      <c r="N89" s="190"/>
      <c r="O89" s="200"/>
    </row>
    <row r="90" spans="1:15" ht="13.2">
      <c r="A90" s="204" t="s">
        <v>32</v>
      </c>
      <c r="B90" s="205"/>
      <c r="C90" s="206"/>
      <c r="D90" s="206" t="s">
        <v>267</v>
      </c>
      <c r="E90" s="206"/>
      <c r="F90" s="206"/>
      <c r="G90" s="206"/>
      <c r="H90" s="206"/>
      <c r="I90" s="206"/>
      <c r="J90" s="206"/>
      <c r="K90" s="206"/>
      <c r="L90" s="206"/>
      <c r="M90" s="206"/>
      <c r="N90" s="207"/>
      <c r="O90" s="208"/>
    </row>
    <row r="91" spans="1:15" s="198" customFormat="1" ht="15.6">
      <c r="A91" s="435" t="s">
        <v>33</v>
      </c>
      <c r="B91" s="435"/>
      <c r="C91" s="435"/>
      <c r="D91" s="435"/>
      <c r="E91" s="435"/>
      <c r="F91" s="435"/>
      <c r="G91" s="435"/>
      <c r="H91" s="435"/>
      <c r="I91" s="435"/>
      <c r="J91" s="435"/>
      <c r="K91" s="435"/>
      <c r="L91" s="435"/>
      <c r="M91" s="435"/>
      <c r="N91" s="435"/>
      <c r="O91" s="435"/>
    </row>
    <row r="92" spans="1:15" ht="26.4">
      <c r="A92" s="199" t="s">
        <v>268</v>
      </c>
      <c r="B92" s="211" t="s">
        <v>269</v>
      </c>
      <c r="C92" s="189">
        <v>3</v>
      </c>
      <c r="D92" s="172" t="s">
        <v>168</v>
      </c>
      <c r="E92" s="173" t="s">
        <v>169</v>
      </c>
      <c r="F92" s="174">
        <v>3</v>
      </c>
      <c r="G92" s="174">
        <v>0</v>
      </c>
      <c r="H92" s="174">
        <v>0</v>
      </c>
      <c r="I92" s="174">
        <v>0</v>
      </c>
      <c r="J92" s="174">
        <f>F92</f>
        <v>3</v>
      </c>
      <c r="K92" s="174" t="s">
        <v>140</v>
      </c>
      <c r="L92" s="174">
        <v>3401220</v>
      </c>
      <c r="M92" s="174">
        <f>F92*C92</f>
        <v>9</v>
      </c>
      <c r="N92" s="175"/>
      <c r="O92" s="200"/>
    </row>
    <row r="93" spans="1:15" ht="26.4">
      <c r="A93" s="199" t="s">
        <v>270</v>
      </c>
      <c r="B93" s="151" t="s">
        <v>271</v>
      </c>
      <c r="C93" s="192">
        <v>2</v>
      </c>
      <c r="D93" s="172" t="s">
        <v>168</v>
      </c>
      <c r="E93" s="178" t="s">
        <v>169</v>
      </c>
      <c r="F93" s="179">
        <v>2</v>
      </c>
      <c r="G93" s="179">
        <v>0</v>
      </c>
      <c r="H93" s="179">
        <v>0</v>
      </c>
      <c r="I93" s="179">
        <v>0</v>
      </c>
      <c r="J93" s="179">
        <f>F93</f>
        <v>2</v>
      </c>
      <c r="K93" s="179" t="s">
        <v>140</v>
      </c>
      <c r="L93" s="174">
        <v>3401220</v>
      </c>
      <c r="M93" s="179">
        <f>F93*C93</f>
        <v>4</v>
      </c>
      <c r="N93" s="193"/>
      <c r="O93" s="200"/>
    </row>
    <row r="94" spans="1:15" ht="26.4">
      <c r="A94" s="201" t="s">
        <v>272</v>
      </c>
      <c r="B94" s="191" t="s">
        <v>273</v>
      </c>
      <c r="C94" s="176">
        <v>2</v>
      </c>
      <c r="D94" s="172" t="s">
        <v>168</v>
      </c>
      <c r="E94" s="178" t="s">
        <v>169</v>
      </c>
      <c r="F94" s="179">
        <v>3</v>
      </c>
      <c r="G94" s="179">
        <v>0</v>
      </c>
      <c r="H94" s="179">
        <v>0</v>
      </c>
      <c r="I94" s="179">
        <v>0</v>
      </c>
      <c r="J94" s="174">
        <f>F94+G94+H94+I94</f>
        <v>3</v>
      </c>
      <c r="K94" s="179" t="s">
        <v>140</v>
      </c>
      <c r="L94" s="174">
        <v>3401220</v>
      </c>
      <c r="M94" s="174">
        <f>J94*C94</f>
        <v>6</v>
      </c>
      <c r="N94" s="175"/>
      <c r="O94" s="200"/>
    </row>
    <row r="95" spans="1:15" ht="26.4">
      <c r="A95" s="199" t="s">
        <v>274</v>
      </c>
      <c r="B95" s="191" t="s">
        <v>275</v>
      </c>
      <c r="C95" s="151">
        <v>2</v>
      </c>
      <c r="D95" s="172" t="s">
        <v>168</v>
      </c>
      <c r="E95" s="173" t="s">
        <v>169</v>
      </c>
      <c r="F95" s="174">
        <v>3</v>
      </c>
      <c r="G95" s="174">
        <v>0</v>
      </c>
      <c r="H95" s="174">
        <v>0</v>
      </c>
      <c r="I95" s="174">
        <v>0</v>
      </c>
      <c r="J95" s="174">
        <f>F95</f>
        <v>3</v>
      </c>
      <c r="K95" s="174" t="s">
        <v>140</v>
      </c>
      <c r="L95" s="174">
        <v>3401220</v>
      </c>
      <c r="M95" s="179">
        <f>F95*C95</f>
        <v>6</v>
      </c>
      <c r="N95" s="175"/>
      <c r="O95" s="200"/>
    </row>
    <row r="96" spans="1:15" ht="28.8" customHeight="1">
      <c r="A96" s="199" t="s">
        <v>276</v>
      </c>
      <c r="B96" s="191" t="s">
        <v>243</v>
      </c>
      <c r="C96" s="151">
        <v>2</v>
      </c>
      <c r="D96" s="172" t="s">
        <v>168</v>
      </c>
      <c r="E96" s="173" t="s">
        <v>169</v>
      </c>
      <c r="F96" s="174">
        <v>3</v>
      </c>
      <c r="G96" s="174">
        <v>0</v>
      </c>
      <c r="H96" s="174">
        <v>0</v>
      </c>
      <c r="I96" s="174">
        <v>0</v>
      </c>
      <c r="J96" s="174">
        <f t="shared" ref="J96:J108" si="9">F96+G96+H96+I96</f>
        <v>3</v>
      </c>
      <c r="K96" s="174" t="s">
        <v>172</v>
      </c>
      <c r="L96" s="174">
        <v>3401220</v>
      </c>
      <c r="M96" s="174">
        <f t="shared" ref="M96:M108" si="10">J96*C96</f>
        <v>6</v>
      </c>
      <c r="N96" s="175"/>
      <c r="O96" s="200"/>
    </row>
    <row r="97" spans="1:15" ht="26.4">
      <c r="A97" s="201" t="s">
        <v>173</v>
      </c>
      <c r="B97" s="151" t="s">
        <v>277</v>
      </c>
      <c r="C97" s="151">
        <v>15</v>
      </c>
      <c r="D97" s="172" t="s">
        <v>168</v>
      </c>
      <c r="E97" s="173" t="s">
        <v>169</v>
      </c>
      <c r="F97" s="174">
        <v>8</v>
      </c>
      <c r="G97" s="174">
        <v>0</v>
      </c>
      <c r="H97" s="174">
        <v>0</v>
      </c>
      <c r="I97" s="174">
        <v>0</v>
      </c>
      <c r="J97" s="174">
        <f t="shared" si="9"/>
        <v>8</v>
      </c>
      <c r="K97" s="174"/>
      <c r="L97" s="174">
        <v>3401220</v>
      </c>
      <c r="M97" s="174">
        <f t="shared" si="10"/>
        <v>120</v>
      </c>
      <c r="N97" s="175"/>
      <c r="O97" s="200"/>
    </row>
    <row r="98" spans="1:15" ht="13.2">
      <c r="A98" s="201" t="s">
        <v>173</v>
      </c>
      <c r="B98" s="151" t="s">
        <v>207</v>
      </c>
      <c r="C98" s="151">
        <v>15</v>
      </c>
      <c r="D98" s="172" t="s">
        <v>168</v>
      </c>
      <c r="E98" s="173" t="s">
        <v>169</v>
      </c>
      <c r="F98" s="174">
        <v>8</v>
      </c>
      <c r="G98" s="174">
        <v>0</v>
      </c>
      <c r="H98" s="174">
        <v>0</v>
      </c>
      <c r="I98" s="174">
        <v>0</v>
      </c>
      <c r="J98" s="174">
        <f t="shared" si="9"/>
        <v>8</v>
      </c>
      <c r="K98" s="174"/>
      <c r="L98" s="174">
        <v>3401220</v>
      </c>
      <c r="M98" s="174">
        <f t="shared" si="10"/>
        <v>120</v>
      </c>
      <c r="N98" s="175"/>
      <c r="O98" s="200"/>
    </row>
    <row r="99" spans="1:15" ht="26.4">
      <c r="A99" s="201" t="s">
        <v>278</v>
      </c>
      <c r="B99" s="151" t="s">
        <v>279</v>
      </c>
      <c r="C99" s="151">
        <v>4</v>
      </c>
      <c r="D99" s="172" t="s">
        <v>280</v>
      </c>
      <c r="E99" s="173" t="s">
        <v>169</v>
      </c>
      <c r="F99" s="174">
        <v>15</v>
      </c>
      <c r="G99" s="174">
        <v>0</v>
      </c>
      <c r="H99" s="174">
        <v>0</v>
      </c>
      <c r="I99" s="174">
        <v>0</v>
      </c>
      <c r="J99" s="174">
        <f t="shared" si="9"/>
        <v>15</v>
      </c>
      <c r="K99" s="174" t="s">
        <v>140</v>
      </c>
      <c r="L99" s="174">
        <v>3401220</v>
      </c>
      <c r="M99" s="174">
        <f t="shared" si="10"/>
        <v>60</v>
      </c>
      <c r="N99" s="175"/>
      <c r="O99" s="200"/>
    </row>
    <row r="100" spans="1:15" ht="31.2" customHeight="1">
      <c r="A100" s="199" t="s">
        <v>281</v>
      </c>
      <c r="B100" s="191" t="s">
        <v>282</v>
      </c>
      <c r="C100" s="151">
        <v>3</v>
      </c>
      <c r="D100" s="172" t="s">
        <v>254</v>
      </c>
      <c r="E100" s="173" t="s">
        <v>169</v>
      </c>
      <c r="F100" s="174">
        <v>3</v>
      </c>
      <c r="G100" s="174">
        <v>0</v>
      </c>
      <c r="H100" s="174">
        <v>0</v>
      </c>
      <c r="I100" s="174">
        <v>0</v>
      </c>
      <c r="J100" s="174">
        <f t="shared" si="9"/>
        <v>3</v>
      </c>
      <c r="K100" s="174" t="s">
        <v>172</v>
      </c>
      <c r="L100" s="174">
        <v>3401220</v>
      </c>
      <c r="M100" s="174">
        <f t="shared" si="10"/>
        <v>9</v>
      </c>
      <c r="N100" s="175"/>
      <c r="O100" s="200"/>
    </row>
    <row r="101" spans="1:15" ht="13.2">
      <c r="A101" s="201" t="s">
        <v>173</v>
      </c>
      <c r="B101" s="151" t="s">
        <v>178</v>
      </c>
      <c r="C101" s="151">
        <v>15</v>
      </c>
      <c r="D101" s="172" t="s">
        <v>168</v>
      </c>
      <c r="E101" s="173" t="s">
        <v>169</v>
      </c>
      <c r="F101" s="174">
        <v>8</v>
      </c>
      <c r="G101" s="174">
        <v>0</v>
      </c>
      <c r="H101" s="174">
        <v>0</v>
      </c>
      <c r="I101" s="174">
        <v>0</v>
      </c>
      <c r="J101" s="174">
        <f t="shared" si="9"/>
        <v>8</v>
      </c>
      <c r="K101" s="174"/>
      <c r="L101" s="174">
        <v>3401220</v>
      </c>
      <c r="M101" s="174">
        <f t="shared" si="10"/>
        <v>120</v>
      </c>
      <c r="N101" s="175"/>
      <c r="O101" s="200"/>
    </row>
    <row r="102" spans="1:15" ht="26.4">
      <c r="A102" s="201" t="s">
        <v>283</v>
      </c>
      <c r="B102" s="151" t="s">
        <v>284</v>
      </c>
      <c r="C102" s="151">
        <v>5</v>
      </c>
      <c r="D102" s="172" t="s">
        <v>280</v>
      </c>
      <c r="E102" s="173" t="s">
        <v>169</v>
      </c>
      <c r="F102" s="174">
        <v>8</v>
      </c>
      <c r="G102" s="174">
        <v>0</v>
      </c>
      <c r="H102" s="174">
        <v>0</v>
      </c>
      <c r="I102" s="174">
        <v>0</v>
      </c>
      <c r="J102" s="174">
        <f t="shared" si="9"/>
        <v>8</v>
      </c>
      <c r="K102" s="174" t="s">
        <v>140</v>
      </c>
      <c r="L102" s="174">
        <v>3401220</v>
      </c>
      <c r="M102" s="174">
        <f t="shared" si="10"/>
        <v>40</v>
      </c>
      <c r="N102" s="175"/>
      <c r="O102" s="200"/>
    </row>
    <row r="103" spans="1:15" ht="26.4">
      <c r="A103" s="201" t="s">
        <v>173</v>
      </c>
      <c r="B103" s="151" t="s">
        <v>285</v>
      </c>
      <c r="C103" s="151">
        <v>15</v>
      </c>
      <c r="D103" s="172" t="s">
        <v>168</v>
      </c>
      <c r="E103" s="173" t="s">
        <v>169</v>
      </c>
      <c r="F103" s="174">
        <v>8</v>
      </c>
      <c r="G103" s="174">
        <v>0</v>
      </c>
      <c r="H103" s="174">
        <v>0</v>
      </c>
      <c r="I103" s="174">
        <v>0</v>
      </c>
      <c r="J103" s="174">
        <f t="shared" si="9"/>
        <v>8</v>
      </c>
      <c r="K103" s="174"/>
      <c r="L103" s="174">
        <v>3401220</v>
      </c>
      <c r="M103" s="174">
        <f t="shared" si="10"/>
        <v>120</v>
      </c>
      <c r="N103" s="175"/>
      <c r="O103" s="200"/>
    </row>
    <row r="104" spans="1:15" ht="26.4">
      <c r="A104" s="201" t="s">
        <v>286</v>
      </c>
      <c r="B104" s="151" t="s">
        <v>287</v>
      </c>
      <c r="C104" s="151">
        <v>4</v>
      </c>
      <c r="D104" s="172" t="s">
        <v>168</v>
      </c>
      <c r="E104" s="173" t="s">
        <v>169</v>
      </c>
      <c r="F104" s="174">
        <v>4</v>
      </c>
      <c r="G104" s="174">
        <v>0</v>
      </c>
      <c r="H104" s="174">
        <v>0</v>
      </c>
      <c r="I104" s="174">
        <v>0</v>
      </c>
      <c r="J104" s="174">
        <f t="shared" si="9"/>
        <v>4</v>
      </c>
      <c r="K104" s="174" t="s">
        <v>140</v>
      </c>
      <c r="L104" s="174">
        <v>3401220</v>
      </c>
      <c r="M104" s="174">
        <f t="shared" si="10"/>
        <v>16</v>
      </c>
      <c r="N104" s="175"/>
      <c r="O104" s="200"/>
    </row>
    <row r="105" spans="1:15" ht="13.2">
      <c r="A105" s="201" t="s">
        <v>173</v>
      </c>
      <c r="B105" s="151" t="s">
        <v>202</v>
      </c>
      <c r="C105" s="151">
        <v>15</v>
      </c>
      <c r="D105" s="172" t="s">
        <v>168</v>
      </c>
      <c r="E105" s="173" t="s">
        <v>169</v>
      </c>
      <c r="F105" s="174">
        <v>8</v>
      </c>
      <c r="G105" s="174">
        <v>0</v>
      </c>
      <c r="H105" s="174">
        <v>0</v>
      </c>
      <c r="I105" s="174">
        <v>0</v>
      </c>
      <c r="J105" s="174">
        <f t="shared" si="9"/>
        <v>8</v>
      </c>
      <c r="K105" s="174"/>
      <c r="L105" s="174">
        <v>3401220</v>
      </c>
      <c r="M105" s="174">
        <f t="shared" si="10"/>
        <v>120</v>
      </c>
      <c r="N105" s="175"/>
      <c r="O105" s="200"/>
    </row>
    <row r="106" spans="1:15" ht="26.4">
      <c r="A106" s="201" t="s">
        <v>288</v>
      </c>
      <c r="B106" s="151" t="s">
        <v>289</v>
      </c>
      <c r="C106" s="176">
        <v>4</v>
      </c>
      <c r="D106" s="172" t="s">
        <v>168</v>
      </c>
      <c r="E106" s="178" t="s">
        <v>169</v>
      </c>
      <c r="F106" s="179">
        <v>4</v>
      </c>
      <c r="G106" s="179">
        <v>0</v>
      </c>
      <c r="H106" s="179">
        <v>0</v>
      </c>
      <c r="I106" s="179">
        <v>0</v>
      </c>
      <c r="J106" s="174">
        <f t="shared" si="9"/>
        <v>4</v>
      </c>
      <c r="K106" s="179" t="s">
        <v>140</v>
      </c>
      <c r="L106" s="174">
        <v>3401220</v>
      </c>
      <c r="M106" s="174">
        <f t="shared" si="10"/>
        <v>16</v>
      </c>
      <c r="N106" s="175"/>
      <c r="O106" s="200"/>
    </row>
    <row r="107" spans="1:15" ht="26.4">
      <c r="A107" s="199" t="s">
        <v>290</v>
      </c>
      <c r="B107" s="151" t="s">
        <v>185</v>
      </c>
      <c r="C107" s="151">
        <v>3</v>
      </c>
      <c r="D107" s="172" t="s">
        <v>280</v>
      </c>
      <c r="E107" s="173" t="s">
        <v>169</v>
      </c>
      <c r="F107" s="174">
        <v>6</v>
      </c>
      <c r="G107" s="174">
        <v>0</v>
      </c>
      <c r="H107" s="174">
        <v>0</v>
      </c>
      <c r="I107" s="174">
        <v>0</v>
      </c>
      <c r="J107" s="174">
        <f t="shared" si="9"/>
        <v>6</v>
      </c>
      <c r="K107" s="174" t="s">
        <v>172</v>
      </c>
      <c r="L107" s="174">
        <v>3401220</v>
      </c>
      <c r="M107" s="174">
        <f t="shared" si="10"/>
        <v>18</v>
      </c>
      <c r="N107" s="175"/>
      <c r="O107" s="200"/>
    </row>
    <row r="108" spans="1:15" ht="13.2">
      <c r="A108" s="201" t="s">
        <v>173</v>
      </c>
      <c r="B108" s="151" t="s">
        <v>185</v>
      </c>
      <c r="C108" s="151">
        <v>15</v>
      </c>
      <c r="D108" s="172" t="s">
        <v>168</v>
      </c>
      <c r="E108" s="173" t="s">
        <v>169</v>
      </c>
      <c r="F108" s="174">
        <v>8</v>
      </c>
      <c r="G108" s="174">
        <v>0</v>
      </c>
      <c r="H108" s="174">
        <v>0</v>
      </c>
      <c r="I108" s="174">
        <v>0</v>
      </c>
      <c r="J108" s="174">
        <f t="shared" si="9"/>
        <v>8</v>
      </c>
      <c r="K108" s="174"/>
      <c r="L108" s="174">
        <v>3401220</v>
      </c>
      <c r="M108" s="174">
        <f t="shared" si="10"/>
        <v>120</v>
      </c>
      <c r="N108" s="175"/>
      <c r="O108" s="200"/>
    </row>
    <row r="109" spans="1:15" ht="26.4">
      <c r="A109" s="201" t="s">
        <v>291</v>
      </c>
      <c r="B109" s="151" t="s">
        <v>185</v>
      </c>
      <c r="C109" s="151">
        <v>3</v>
      </c>
      <c r="D109" s="172" t="s">
        <v>254</v>
      </c>
      <c r="E109" s="173" t="s">
        <v>169</v>
      </c>
      <c r="F109" s="174">
        <v>5</v>
      </c>
      <c r="G109" s="174">
        <v>0</v>
      </c>
      <c r="H109" s="174">
        <v>0</v>
      </c>
      <c r="I109" s="174">
        <v>0</v>
      </c>
      <c r="J109" s="174">
        <f>F109</f>
        <v>5</v>
      </c>
      <c r="K109" s="174" t="s">
        <v>172</v>
      </c>
      <c r="L109" s="174">
        <v>3401220</v>
      </c>
      <c r="M109" s="179">
        <f>F109*C109</f>
        <v>15</v>
      </c>
      <c r="N109" s="175"/>
      <c r="O109" s="200"/>
    </row>
    <row r="110" spans="1:15" ht="26.4">
      <c r="A110" s="201" t="s">
        <v>292</v>
      </c>
      <c r="B110" s="151" t="s">
        <v>293</v>
      </c>
      <c r="C110" s="151">
        <v>4</v>
      </c>
      <c r="D110" s="172" t="s">
        <v>168</v>
      </c>
      <c r="E110" s="173" t="s">
        <v>169</v>
      </c>
      <c r="F110" s="174">
        <v>4</v>
      </c>
      <c r="G110" s="174">
        <v>0</v>
      </c>
      <c r="H110" s="174">
        <v>0</v>
      </c>
      <c r="I110" s="174">
        <v>0</v>
      </c>
      <c r="J110" s="174">
        <f>F110+G110+H110+I110</f>
        <v>4</v>
      </c>
      <c r="K110" s="174" t="s">
        <v>172</v>
      </c>
      <c r="L110" s="174">
        <v>3401220</v>
      </c>
      <c r="M110" s="174">
        <f>J110*C110</f>
        <v>16</v>
      </c>
      <c r="N110" s="175"/>
      <c r="O110" s="200"/>
    </row>
    <row r="111" spans="1:15" ht="26.4">
      <c r="A111" s="202" t="s">
        <v>294</v>
      </c>
      <c r="B111" s="176" t="s">
        <v>293</v>
      </c>
      <c r="C111" s="176">
        <v>4</v>
      </c>
      <c r="D111" s="172" t="s">
        <v>168</v>
      </c>
      <c r="E111" s="178" t="s">
        <v>169</v>
      </c>
      <c r="F111" s="179">
        <v>4</v>
      </c>
      <c r="G111" s="179">
        <v>0</v>
      </c>
      <c r="H111" s="179">
        <v>0</v>
      </c>
      <c r="I111" s="179">
        <v>0</v>
      </c>
      <c r="J111" s="179">
        <f>F111+G111+H111+I111</f>
        <v>4</v>
      </c>
      <c r="K111" s="179" t="s">
        <v>172</v>
      </c>
      <c r="L111" s="179">
        <v>3401220</v>
      </c>
      <c r="M111" s="179">
        <f>J111*C111</f>
        <v>16</v>
      </c>
      <c r="N111" s="194"/>
      <c r="O111" s="203"/>
    </row>
    <row r="112" spans="1:15" ht="26.4">
      <c r="A112" s="199" t="s">
        <v>295</v>
      </c>
      <c r="B112" s="151" t="s">
        <v>293</v>
      </c>
      <c r="C112" s="151">
        <v>3</v>
      </c>
      <c r="D112" s="172" t="s">
        <v>168</v>
      </c>
      <c r="E112" s="173" t="s">
        <v>169</v>
      </c>
      <c r="F112" s="174">
        <v>3</v>
      </c>
      <c r="G112" s="174">
        <v>0</v>
      </c>
      <c r="H112" s="174">
        <v>0</v>
      </c>
      <c r="I112" s="174">
        <v>0</v>
      </c>
      <c r="J112" s="174">
        <f>F112+G112+H112+I112</f>
        <v>3</v>
      </c>
      <c r="K112" s="174" t="s">
        <v>172</v>
      </c>
      <c r="L112" s="174">
        <v>3401220</v>
      </c>
      <c r="M112" s="174">
        <f>J112*C112</f>
        <v>9</v>
      </c>
      <c r="N112" s="175"/>
      <c r="O112" s="200"/>
    </row>
    <row r="113" spans="1:15" ht="13.2">
      <c r="A113" s="204" t="s">
        <v>34</v>
      </c>
      <c r="B113" s="205"/>
      <c r="C113" s="206"/>
      <c r="D113" s="206" t="s">
        <v>296</v>
      </c>
      <c r="E113" s="206"/>
      <c r="F113" s="206"/>
      <c r="G113" s="206"/>
      <c r="H113" s="206"/>
      <c r="I113" s="206"/>
      <c r="J113" s="206"/>
      <c r="K113" s="206"/>
      <c r="L113" s="206"/>
      <c r="M113" s="206"/>
      <c r="N113" s="207"/>
      <c r="O113" s="208"/>
    </row>
    <row r="114" spans="1:15" s="198" customFormat="1" ht="15.6">
      <c r="A114" s="435" t="s">
        <v>39</v>
      </c>
      <c r="B114" s="435"/>
      <c r="C114" s="435"/>
      <c r="D114" s="435"/>
      <c r="E114" s="435"/>
      <c r="F114" s="435"/>
      <c r="G114" s="435"/>
      <c r="H114" s="435"/>
      <c r="I114" s="435"/>
      <c r="J114" s="435"/>
      <c r="K114" s="435"/>
      <c r="L114" s="435"/>
      <c r="M114" s="435"/>
      <c r="N114" s="435"/>
      <c r="O114" s="435"/>
    </row>
    <row r="115" spans="1:15" ht="13.2">
      <c r="A115" s="201" t="s">
        <v>173</v>
      </c>
      <c r="B115" s="151" t="s">
        <v>167</v>
      </c>
      <c r="C115" s="151">
        <v>15</v>
      </c>
      <c r="D115" s="172" t="s">
        <v>168</v>
      </c>
      <c r="E115" s="173" t="s">
        <v>169</v>
      </c>
      <c r="F115" s="174">
        <v>6</v>
      </c>
      <c r="G115" s="174">
        <v>0</v>
      </c>
      <c r="H115" s="174">
        <v>0</v>
      </c>
      <c r="I115" s="174">
        <v>0</v>
      </c>
      <c r="J115" s="174">
        <f t="shared" ref="J115:J134" si="11">F115+G115+H115+I115</f>
        <v>6</v>
      </c>
      <c r="K115" s="174"/>
      <c r="L115" s="174">
        <v>3401220</v>
      </c>
      <c r="M115" s="174">
        <f t="shared" ref="M115:M134" si="12">J115*C115</f>
        <v>90</v>
      </c>
      <c r="N115" s="175"/>
      <c r="O115" s="200"/>
    </row>
    <row r="116" spans="1:15" ht="26.4">
      <c r="A116" s="201" t="s">
        <v>297</v>
      </c>
      <c r="B116" s="151" t="s">
        <v>298</v>
      </c>
      <c r="C116" s="151">
        <v>6</v>
      </c>
      <c r="D116" s="172" t="s">
        <v>299</v>
      </c>
      <c r="E116" s="173" t="s">
        <v>169</v>
      </c>
      <c r="F116" s="174">
        <v>3</v>
      </c>
      <c r="G116" s="174">
        <v>0</v>
      </c>
      <c r="H116" s="174">
        <v>0</v>
      </c>
      <c r="I116" s="174">
        <v>0</v>
      </c>
      <c r="J116" s="174">
        <f t="shared" si="11"/>
        <v>3</v>
      </c>
      <c r="K116" s="174" t="s">
        <v>172</v>
      </c>
      <c r="L116" s="174">
        <v>3401220</v>
      </c>
      <c r="M116" s="174">
        <f t="shared" si="12"/>
        <v>18</v>
      </c>
      <c r="N116" s="175"/>
      <c r="O116" s="200"/>
    </row>
    <row r="117" spans="1:15" ht="26.4">
      <c r="A117" s="201" t="s">
        <v>300</v>
      </c>
      <c r="B117" s="151" t="s">
        <v>301</v>
      </c>
      <c r="C117" s="151">
        <v>4</v>
      </c>
      <c r="D117" s="172" t="s">
        <v>299</v>
      </c>
      <c r="E117" s="173" t="s">
        <v>169</v>
      </c>
      <c r="F117" s="174">
        <v>2</v>
      </c>
      <c r="G117" s="174">
        <v>0</v>
      </c>
      <c r="H117" s="174">
        <v>0</v>
      </c>
      <c r="I117" s="174">
        <v>0</v>
      </c>
      <c r="J117" s="174">
        <f t="shared" si="11"/>
        <v>2</v>
      </c>
      <c r="K117" s="174" t="s">
        <v>172</v>
      </c>
      <c r="L117" s="174">
        <v>3401220</v>
      </c>
      <c r="M117" s="174">
        <f t="shared" si="12"/>
        <v>8</v>
      </c>
      <c r="N117" s="175"/>
      <c r="O117" s="200"/>
    </row>
    <row r="118" spans="1:15" ht="26.4">
      <c r="A118" s="201" t="s">
        <v>300</v>
      </c>
      <c r="B118" s="151" t="s">
        <v>302</v>
      </c>
      <c r="C118" s="151">
        <v>5</v>
      </c>
      <c r="D118" s="172" t="s">
        <v>299</v>
      </c>
      <c r="E118" s="173" t="s">
        <v>169</v>
      </c>
      <c r="F118" s="174">
        <v>2</v>
      </c>
      <c r="G118" s="174">
        <v>0</v>
      </c>
      <c r="H118" s="174">
        <v>0</v>
      </c>
      <c r="I118" s="174">
        <v>0</v>
      </c>
      <c r="J118" s="174">
        <f t="shared" si="11"/>
        <v>2</v>
      </c>
      <c r="K118" s="174" t="s">
        <v>172</v>
      </c>
      <c r="L118" s="174">
        <v>3401220</v>
      </c>
      <c r="M118" s="174">
        <f t="shared" si="12"/>
        <v>10</v>
      </c>
      <c r="N118" s="175"/>
      <c r="O118" s="200"/>
    </row>
    <row r="119" spans="1:15" ht="26.4">
      <c r="A119" s="201" t="s">
        <v>303</v>
      </c>
      <c r="B119" s="151" t="s">
        <v>304</v>
      </c>
      <c r="C119" s="151">
        <v>5</v>
      </c>
      <c r="D119" s="172" t="s">
        <v>299</v>
      </c>
      <c r="E119" s="173" t="s">
        <v>169</v>
      </c>
      <c r="F119" s="174">
        <v>3</v>
      </c>
      <c r="G119" s="174">
        <v>0</v>
      </c>
      <c r="H119" s="174">
        <v>0</v>
      </c>
      <c r="I119" s="174">
        <v>0</v>
      </c>
      <c r="J119" s="174">
        <f t="shared" si="11"/>
        <v>3</v>
      </c>
      <c r="K119" s="174" t="s">
        <v>172</v>
      </c>
      <c r="L119" s="174">
        <v>3401220</v>
      </c>
      <c r="M119" s="174">
        <f t="shared" si="12"/>
        <v>15</v>
      </c>
      <c r="N119" s="175"/>
      <c r="O119" s="200"/>
    </row>
    <row r="120" spans="1:15" ht="26.4">
      <c r="A120" s="201" t="s">
        <v>173</v>
      </c>
      <c r="B120" s="151" t="s">
        <v>277</v>
      </c>
      <c r="C120" s="151">
        <v>15</v>
      </c>
      <c r="D120" s="172" t="s">
        <v>168</v>
      </c>
      <c r="E120" s="173" t="s">
        <v>169</v>
      </c>
      <c r="F120" s="174">
        <v>6</v>
      </c>
      <c r="G120" s="174">
        <v>0</v>
      </c>
      <c r="H120" s="174">
        <v>0</v>
      </c>
      <c r="I120" s="174">
        <v>0</v>
      </c>
      <c r="J120" s="174">
        <f t="shared" si="11"/>
        <v>6</v>
      </c>
      <c r="K120" s="174"/>
      <c r="L120" s="174">
        <v>3401220</v>
      </c>
      <c r="M120" s="174">
        <f t="shared" si="12"/>
        <v>90</v>
      </c>
      <c r="N120" s="175"/>
      <c r="O120" s="200"/>
    </row>
    <row r="121" spans="1:15" ht="26.4">
      <c r="A121" s="201" t="s">
        <v>305</v>
      </c>
      <c r="B121" s="151" t="s">
        <v>306</v>
      </c>
      <c r="C121" s="151">
        <v>6</v>
      </c>
      <c r="D121" s="172" t="s">
        <v>299</v>
      </c>
      <c r="E121" s="173" t="s">
        <v>169</v>
      </c>
      <c r="F121" s="174">
        <v>2</v>
      </c>
      <c r="G121" s="174">
        <v>0</v>
      </c>
      <c r="H121" s="174">
        <v>0</v>
      </c>
      <c r="I121" s="174">
        <v>0</v>
      </c>
      <c r="J121" s="174">
        <f t="shared" si="11"/>
        <v>2</v>
      </c>
      <c r="K121" s="174" t="s">
        <v>172</v>
      </c>
      <c r="L121" s="174">
        <v>3401220</v>
      </c>
      <c r="M121" s="174">
        <f t="shared" si="12"/>
        <v>12</v>
      </c>
      <c r="N121" s="175"/>
      <c r="O121" s="200"/>
    </row>
    <row r="122" spans="1:15" ht="26.4">
      <c r="A122" s="201" t="s">
        <v>307</v>
      </c>
      <c r="B122" s="151" t="s">
        <v>308</v>
      </c>
      <c r="C122" s="151">
        <v>3</v>
      </c>
      <c r="D122" s="172" t="s">
        <v>299</v>
      </c>
      <c r="E122" s="173" t="s">
        <v>169</v>
      </c>
      <c r="F122" s="174">
        <v>2</v>
      </c>
      <c r="G122" s="174">
        <v>0</v>
      </c>
      <c r="H122" s="174">
        <v>0</v>
      </c>
      <c r="I122" s="174">
        <v>0</v>
      </c>
      <c r="J122" s="174">
        <f t="shared" si="11"/>
        <v>2</v>
      </c>
      <c r="K122" s="174" t="s">
        <v>172</v>
      </c>
      <c r="L122" s="174">
        <v>3401220</v>
      </c>
      <c r="M122" s="174">
        <f t="shared" si="12"/>
        <v>6</v>
      </c>
      <c r="N122" s="175"/>
      <c r="O122" s="200"/>
    </row>
    <row r="123" spans="1:15" ht="39.6">
      <c r="A123" s="201" t="s">
        <v>309</v>
      </c>
      <c r="B123" s="151" t="s">
        <v>310</v>
      </c>
      <c r="C123" s="151">
        <v>4</v>
      </c>
      <c r="D123" s="172" t="s">
        <v>311</v>
      </c>
      <c r="E123" s="173" t="s">
        <v>169</v>
      </c>
      <c r="F123" s="174">
        <v>3</v>
      </c>
      <c r="G123" s="174">
        <v>0</v>
      </c>
      <c r="H123" s="174">
        <v>0</v>
      </c>
      <c r="I123" s="174">
        <v>0</v>
      </c>
      <c r="J123" s="174">
        <f t="shared" si="11"/>
        <v>3</v>
      </c>
      <c r="K123" s="174" t="s">
        <v>172</v>
      </c>
      <c r="L123" s="174">
        <v>3401220</v>
      </c>
      <c r="M123" s="174">
        <f t="shared" si="12"/>
        <v>12</v>
      </c>
      <c r="N123" s="175"/>
      <c r="O123" s="200"/>
    </row>
    <row r="124" spans="1:15" ht="26.4">
      <c r="A124" s="201" t="s">
        <v>166</v>
      </c>
      <c r="B124" s="151" t="s">
        <v>285</v>
      </c>
      <c r="C124" s="151">
        <v>15</v>
      </c>
      <c r="D124" s="172" t="s">
        <v>168</v>
      </c>
      <c r="E124" s="173" t="s">
        <v>169</v>
      </c>
      <c r="F124" s="174">
        <v>6</v>
      </c>
      <c r="G124" s="174">
        <v>0</v>
      </c>
      <c r="H124" s="174">
        <v>0</v>
      </c>
      <c r="I124" s="174">
        <v>0</v>
      </c>
      <c r="J124" s="174">
        <f t="shared" si="11"/>
        <v>6</v>
      </c>
      <c r="K124" s="174"/>
      <c r="L124" s="174">
        <v>3401220</v>
      </c>
      <c r="M124" s="174">
        <f t="shared" si="12"/>
        <v>90</v>
      </c>
      <c r="N124" s="175"/>
      <c r="O124" s="200"/>
    </row>
    <row r="125" spans="1:15" ht="26.4">
      <c r="A125" s="201" t="s">
        <v>312</v>
      </c>
      <c r="B125" s="151" t="s">
        <v>313</v>
      </c>
      <c r="C125" s="151">
        <v>4</v>
      </c>
      <c r="D125" s="172" t="s">
        <v>314</v>
      </c>
      <c r="E125" s="173" t="s">
        <v>169</v>
      </c>
      <c r="F125" s="174">
        <v>3</v>
      </c>
      <c r="G125" s="174">
        <v>0</v>
      </c>
      <c r="H125" s="174">
        <v>0</v>
      </c>
      <c r="I125" s="174">
        <v>0</v>
      </c>
      <c r="J125" s="174">
        <f>F125</f>
        <v>3</v>
      </c>
      <c r="K125" s="174" t="s">
        <v>172</v>
      </c>
      <c r="L125" s="174">
        <v>3401220</v>
      </c>
      <c r="M125" s="174">
        <f t="shared" si="12"/>
        <v>12</v>
      </c>
      <c r="N125" s="171"/>
      <c r="O125" s="200"/>
    </row>
    <row r="126" spans="1:15" ht="13.2">
      <c r="A126" s="201" t="s">
        <v>166</v>
      </c>
      <c r="B126" s="151" t="s">
        <v>181</v>
      </c>
      <c r="C126" s="151">
        <v>15</v>
      </c>
      <c r="D126" s="172" t="s">
        <v>168</v>
      </c>
      <c r="E126" s="173" t="s">
        <v>169</v>
      </c>
      <c r="F126" s="174">
        <v>6</v>
      </c>
      <c r="G126" s="174">
        <v>0</v>
      </c>
      <c r="H126" s="174">
        <v>0</v>
      </c>
      <c r="I126" s="174">
        <v>0</v>
      </c>
      <c r="J126" s="174">
        <f t="shared" si="11"/>
        <v>6</v>
      </c>
      <c r="K126" s="174"/>
      <c r="L126" s="174">
        <v>3401220</v>
      </c>
      <c r="M126" s="174">
        <f t="shared" si="12"/>
        <v>90</v>
      </c>
      <c r="N126" s="175"/>
      <c r="O126" s="200"/>
    </row>
    <row r="127" spans="1:15" ht="26.4">
      <c r="A127" s="201" t="s">
        <v>315</v>
      </c>
      <c r="B127" s="151" t="s">
        <v>316</v>
      </c>
      <c r="C127" s="151">
        <v>2</v>
      </c>
      <c r="D127" s="172" t="s">
        <v>280</v>
      </c>
      <c r="E127" s="173" t="s">
        <v>169</v>
      </c>
      <c r="F127" s="174">
        <v>5</v>
      </c>
      <c r="G127" s="174">
        <v>0</v>
      </c>
      <c r="H127" s="174">
        <v>0</v>
      </c>
      <c r="I127" s="174">
        <v>0</v>
      </c>
      <c r="J127" s="174">
        <f>F127</f>
        <v>5</v>
      </c>
      <c r="K127" s="174" t="s">
        <v>172</v>
      </c>
      <c r="L127" s="174">
        <v>3401220</v>
      </c>
      <c r="M127" s="174">
        <f>F127*C127</f>
        <v>10</v>
      </c>
      <c r="N127" s="175"/>
      <c r="O127" s="200"/>
    </row>
    <row r="128" spans="1:15" ht="13.2">
      <c r="A128" s="201" t="s">
        <v>166</v>
      </c>
      <c r="B128" s="151" t="s">
        <v>201</v>
      </c>
      <c r="C128" s="151">
        <v>15</v>
      </c>
      <c r="D128" s="172" t="s">
        <v>168</v>
      </c>
      <c r="E128" s="173" t="s">
        <v>169</v>
      </c>
      <c r="F128" s="174">
        <v>6</v>
      </c>
      <c r="G128" s="174">
        <v>0</v>
      </c>
      <c r="H128" s="174">
        <v>0</v>
      </c>
      <c r="I128" s="174">
        <v>0</v>
      </c>
      <c r="J128" s="174">
        <f>F128+G128+H128+I128</f>
        <v>6</v>
      </c>
      <c r="K128" s="174"/>
      <c r="L128" s="174">
        <v>3401220</v>
      </c>
      <c r="M128" s="174">
        <f>J128*C128</f>
        <v>90</v>
      </c>
      <c r="N128" s="175"/>
      <c r="O128" s="200"/>
    </row>
    <row r="129" spans="1:15" ht="39.6">
      <c r="A129" s="201" t="s">
        <v>317</v>
      </c>
      <c r="B129" s="151" t="s">
        <v>318</v>
      </c>
      <c r="C129" s="151">
        <v>5</v>
      </c>
      <c r="D129" s="172" t="s">
        <v>311</v>
      </c>
      <c r="E129" s="173" t="s">
        <v>169</v>
      </c>
      <c r="F129" s="174">
        <v>3</v>
      </c>
      <c r="G129" s="174">
        <v>0</v>
      </c>
      <c r="H129" s="174">
        <v>0</v>
      </c>
      <c r="I129" s="174">
        <v>0</v>
      </c>
      <c r="J129" s="174">
        <f t="shared" si="11"/>
        <v>3</v>
      </c>
      <c r="K129" s="174" t="s">
        <v>172</v>
      </c>
      <c r="L129" s="174">
        <v>3401220</v>
      </c>
      <c r="M129" s="174">
        <f>SUM(C131)*F131</f>
        <v>15</v>
      </c>
      <c r="N129" s="175"/>
      <c r="O129" s="200"/>
    </row>
    <row r="130" spans="1:15" ht="26.4">
      <c r="A130" s="201" t="s">
        <v>319</v>
      </c>
      <c r="B130" s="151" t="s">
        <v>320</v>
      </c>
      <c r="C130" s="151">
        <v>5</v>
      </c>
      <c r="D130" s="172" t="s">
        <v>311</v>
      </c>
      <c r="E130" s="173" t="s">
        <v>169</v>
      </c>
      <c r="F130" s="174">
        <v>2</v>
      </c>
      <c r="G130" s="174">
        <v>0</v>
      </c>
      <c r="H130" s="174">
        <v>0</v>
      </c>
      <c r="I130" s="174">
        <v>0</v>
      </c>
      <c r="J130" s="174">
        <f>F130+G130+H130+I130</f>
        <v>2</v>
      </c>
      <c r="K130" s="174" t="s">
        <v>172</v>
      </c>
      <c r="L130" s="174">
        <v>3401220</v>
      </c>
      <c r="M130" s="174">
        <f>J130*C130</f>
        <v>10</v>
      </c>
      <c r="N130" s="175"/>
      <c r="O130" s="200"/>
    </row>
    <row r="131" spans="1:15" ht="26.4">
      <c r="A131" s="201" t="s">
        <v>321</v>
      </c>
      <c r="B131" s="151" t="s">
        <v>322</v>
      </c>
      <c r="C131" s="151">
        <v>5</v>
      </c>
      <c r="D131" s="172" t="s">
        <v>311</v>
      </c>
      <c r="E131" s="173" t="s">
        <v>169</v>
      </c>
      <c r="F131" s="174">
        <v>3</v>
      </c>
      <c r="G131" s="174">
        <v>0</v>
      </c>
      <c r="H131" s="174">
        <v>0</v>
      </c>
      <c r="I131" s="174">
        <v>0</v>
      </c>
      <c r="J131" s="174">
        <f t="shared" si="11"/>
        <v>3</v>
      </c>
      <c r="K131" s="174" t="s">
        <v>172</v>
      </c>
      <c r="L131" s="174">
        <v>3401220</v>
      </c>
      <c r="M131" s="174">
        <f t="shared" si="12"/>
        <v>15</v>
      </c>
      <c r="N131" s="175"/>
      <c r="O131" s="200"/>
    </row>
    <row r="132" spans="1:15" ht="13.2">
      <c r="A132" s="201" t="s">
        <v>166</v>
      </c>
      <c r="B132" s="151" t="s">
        <v>185</v>
      </c>
      <c r="C132" s="151">
        <v>15</v>
      </c>
      <c r="D132" s="172" t="s">
        <v>168</v>
      </c>
      <c r="E132" s="173" t="s">
        <v>169</v>
      </c>
      <c r="F132" s="174">
        <v>6</v>
      </c>
      <c r="G132" s="174">
        <v>0</v>
      </c>
      <c r="H132" s="174">
        <v>0</v>
      </c>
      <c r="I132" s="174">
        <v>0</v>
      </c>
      <c r="J132" s="174">
        <f t="shared" si="11"/>
        <v>6</v>
      </c>
      <c r="K132" s="174"/>
      <c r="L132" s="174">
        <v>3401220</v>
      </c>
      <c r="M132" s="174">
        <f t="shared" si="12"/>
        <v>90</v>
      </c>
      <c r="N132" s="175"/>
      <c r="O132" s="200"/>
    </row>
    <row r="133" spans="1:15" ht="13.2">
      <c r="A133" s="201" t="s">
        <v>173</v>
      </c>
      <c r="B133" s="151" t="s">
        <v>293</v>
      </c>
      <c r="C133" s="151">
        <v>15</v>
      </c>
      <c r="D133" s="172" t="s">
        <v>168</v>
      </c>
      <c r="E133" s="173" t="s">
        <v>169</v>
      </c>
      <c r="F133" s="174">
        <v>6</v>
      </c>
      <c r="G133" s="174">
        <v>0</v>
      </c>
      <c r="H133" s="174">
        <v>0</v>
      </c>
      <c r="I133" s="174">
        <v>0</v>
      </c>
      <c r="J133" s="174">
        <f t="shared" si="11"/>
        <v>6</v>
      </c>
      <c r="K133" s="174"/>
      <c r="L133" s="174">
        <v>3401220</v>
      </c>
      <c r="M133" s="174">
        <f t="shared" si="12"/>
        <v>90</v>
      </c>
      <c r="N133" s="175"/>
      <c r="O133" s="200"/>
    </row>
    <row r="134" spans="1:15" ht="39.6">
      <c r="A134" s="201" t="s">
        <v>323</v>
      </c>
      <c r="B134" s="151" t="s">
        <v>324</v>
      </c>
      <c r="C134" s="151">
        <v>5</v>
      </c>
      <c r="D134" s="172" t="s">
        <v>311</v>
      </c>
      <c r="E134" s="173" t="s">
        <v>169</v>
      </c>
      <c r="F134" s="174">
        <v>4</v>
      </c>
      <c r="G134" s="174">
        <v>0</v>
      </c>
      <c r="H134" s="174">
        <v>0</v>
      </c>
      <c r="I134" s="174">
        <v>0</v>
      </c>
      <c r="J134" s="174">
        <f t="shared" si="11"/>
        <v>4</v>
      </c>
      <c r="K134" s="174" t="s">
        <v>172</v>
      </c>
      <c r="L134" s="174">
        <v>3401220</v>
      </c>
      <c r="M134" s="174">
        <f t="shared" si="12"/>
        <v>20</v>
      </c>
      <c r="N134" s="175"/>
      <c r="O134" s="200"/>
    </row>
    <row r="135" spans="1:15" ht="13.2">
      <c r="A135" s="219" t="s">
        <v>35</v>
      </c>
      <c r="B135" s="220"/>
      <c r="C135" s="221"/>
      <c r="D135" s="221" t="s">
        <v>267</v>
      </c>
      <c r="E135" s="221"/>
      <c r="F135" s="221"/>
      <c r="G135" s="221"/>
      <c r="H135" s="221"/>
      <c r="I135" s="221"/>
      <c r="J135" s="221"/>
      <c r="K135" s="221"/>
      <c r="L135" s="221"/>
      <c r="M135" s="221"/>
      <c r="N135" s="222"/>
      <c r="O135" s="223"/>
    </row>
    <row r="136" spans="1:15" s="102" customFormat="1" ht="13.95" customHeight="1">
      <c r="A136" s="212" t="s">
        <v>325</v>
      </c>
      <c r="B136" s="213"/>
      <c r="C136" s="214"/>
      <c r="D136" s="214"/>
      <c r="E136" s="215"/>
      <c r="F136" s="215"/>
      <c r="G136" s="215"/>
      <c r="H136" s="215"/>
      <c r="I136" s="215"/>
      <c r="J136" s="215"/>
      <c r="K136" s="215"/>
      <c r="L136" s="215"/>
      <c r="M136" s="216"/>
      <c r="N136" s="217"/>
      <c r="O136" s="218"/>
    </row>
    <row r="137" spans="1:15" ht="4.95" customHeight="1"/>
    <row r="138" spans="1:15" ht="13.2" customHeight="1">
      <c r="A138" s="397" t="s">
        <v>37</v>
      </c>
      <c r="B138" s="397"/>
      <c r="C138" s="397"/>
      <c r="D138" s="397"/>
      <c r="E138" s="397"/>
      <c r="F138" s="397"/>
      <c r="G138" s="397"/>
      <c r="H138" s="397"/>
      <c r="I138" s="397"/>
      <c r="J138" s="397"/>
      <c r="K138" s="397"/>
      <c r="L138" s="397"/>
      <c r="M138" s="397"/>
      <c r="N138" s="397"/>
      <c r="O138" s="397"/>
    </row>
    <row r="141" spans="1:15" ht="10.8" customHeight="1">
      <c r="C141" s="103"/>
      <c r="D141" s="104"/>
      <c r="E141" s="122"/>
      <c r="F141" s="123"/>
      <c r="G141" s="123"/>
      <c r="H141" s="123"/>
      <c r="I141" s="123"/>
      <c r="J141" s="123"/>
    </row>
  </sheetData>
  <mergeCells count="24">
    <mergeCell ref="K5:K6"/>
    <mergeCell ref="K2:O2"/>
    <mergeCell ref="A4:N4"/>
    <mergeCell ref="A10:O10"/>
    <mergeCell ref="A22:O22"/>
    <mergeCell ref="A38:O38"/>
    <mergeCell ref="L5:L6"/>
    <mergeCell ref="M5:M6"/>
    <mergeCell ref="N5:N6"/>
    <mergeCell ref="C5:C6"/>
    <mergeCell ref="A5:A6"/>
    <mergeCell ref="B5:B6"/>
    <mergeCell ref="O5:O6"/>
    <mergeCell ref="D6:E6"/>
    <mergeCell ref="A8:O8"/>
    <mergeCell ref="A9:O9"/>
    <mergeCell ref="F5:J5"/>
    <mergeCell ref="A138:O138"/>
    <mergeCell ref="A48:O48"/>
    <mergeCell ref="A60:O60"/>
    <mergeCell ref="D68:E68"/>
    <mergeCell ref="A69:O69"/>
    <mergeCell ref="A91:O91"/>
    <mergeCell ref="A114:O114"/>
  </mergeCells>
  <printOptions horizontalCentered="1"/>
  <pageMargins left="0.27559055118110237" right="0.39370078740157483" top="1.1023622047244095" bottom="0.35433070866141736" header="0.94488188976377963" footer="0.23622047244094491"/>
  <pageSetup paperSize="9" scale="95" orientation="landscape" r:id="rId1"/>
  <headerFooter differentFirst="1" alignWithMargins="0">
    <oddHeader>&amp;C&amp;9&amp;P</oddHeader>
    <oddFooter>&amp;R&amp;8ДШВСМ</oddFooter>
  </headerFooter>
  <rowBreaks count="1" manualBreakCount="1">
    <brk id="2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25ДЦОП з біатлону</vt:lpstr>
      <vt:lpstr>25ДЦОП  із зимових видів</vt:lpstr>
      <vt:lpstr>25ДЦОП худ.гімн</vt:lpstr>
      <vt:lpstr>ДЦОП з пл синх стр. у воду25</vt:lpstr>
      <vt:lpstr>25 Захід.ДЦОП ла</vt:lpstr>
      <vt:lpstr>25 Сх.ДЦОП ла</vt:lpstr>
      <vt:lpstr>25 ДЦОП із бадм. волейб. пляжн</vt:lpstr>
      <vt:lpstr>25ДШВСМ</vt:lpstr>
      <vt:lpstr>'25 ДЦОП із бадм. волейб. пляжн'!Заголовки_для_печати</vt:lpstr>
      <vt:lpstr>'25 Захід.ДЦОП ла'!Заголовки_для_печати</vt:lpstr>
      <vt:lpstr>'25 Сх.ДЦОП ла'!Заголовки_для_печати</vt:lpstr>
      <vt:lpstr>'25ДЦОП  із зимових видів'!Заголовки_для_печати</vt:lpstr>
      <vt:lpstr>'25ДЦОП з біатлону'!Заголовки_для_печати</vt:lpstr>
      <vt:lpstr>'25ДЦОП худ.гімн'!Заголовки_для_печати</vt:lpstr>
      <vt:lpstr>'25ДШВСМ'!Заголовки_для_печати</vt:lpstr>
      <vt:lpstr>'ДЦОП з пл синх стр. у воду25'!Заголовки_для_печати</vt:lpstr>
      <vt:lpstr>'25 ДЦОП із бадм. волейб. пляжн'!Область_печати</vt:lpstr>
      <vt:lpstr>'25 Захід.ДЦОП ла'!Область_печати</vt:lpstr>
      <vt:lpstr>'25 Сх.ДЦОП ла'!Область_печати</vt:lpstr>
      <vt:lpstr>'25ДЦОП  із зимових видів'!Область_печати</vt:lpstr>
      <vt:lpstr>'25ДЦОП з біатлону'!Область_печати</vt:lpstr>
      <vt:lpstr>'25ДЦОП худ.гімн'!Область_печати</vt:lpstr>
      <vt:lpstr>'25ДШВСМ'!Область_печати</vt:lpstr>
      <vt:lpstr>'ДЦОП з пл синх стр. у воду25'!Область_печати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mms</dc:creator>
  <cp:lastModifiedBy>Меркулова Ирина Геннадьевна</cp:lastModifiedBy>
  <cp:lastPrinted>2024-12-19T11:00:47Z</cp:lastPrinted>
  <dcterms:created xsi:type="dcterms:W3CDTF">2018-11-14T10:44:53Z</dcterms:created>
  <dcterms:modified xsi:type="dcterms:W3CDTF">2024-12-24T08:31:57Z</dcterms:modified>
</cp:coreProperties>
</file>